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aoyagi1972\Desktop\"/>
    </mc:Choice>
  </mc:AlternateContent>
  <xr:revisionPtr revIDLastSave="0" documentId="13_ncr:1_{9D109D4B-4D76-499A-AFC5-215141C31E09}" xr6:coauthVersionLast="47" xr6:coauthVersionMax="47" xr10:uidLastSave="{00000000-0000-0000-0000-000000000000}"/>
  <workbookProtection workbookAlgorithmName="SHA-512" workbookHashValue="qZxAlhRPGndoVPRi2OlkOAYyyRYO0HPWb+tq+2V9ZYfgIayuNWMzqmeZZ3Gyo0uGEkwgEISfvtajHg/AjlDLog==" workbookSaltValue="mgbHixgSy41PqA/+pyt0nQ=="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BB8" i="4"/>
  <c r="AT8" i="4"/>
  <c r="W8" i="4"/>
  <c r="P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<sst xmlns="http://schemas.openxmlformats.org/spreadsheetml/2006/main" count="231" uniqueCount="115">
  <si>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</si>
  <si>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</si>
  <si>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</si>
  <si>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</si>
  <si>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</si>
  <si>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</si>
  <si>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</si>
  <si>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</si>
  <si>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</si>
  <si>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</si>
  <si>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</si>
  <si>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</si>
  <si>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</si>
  <si>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</si>
  <si>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</si>
  <si>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</si>
  <si>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</si>
  <si>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</si>
  <si>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</si>
  <si>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</si>
  <si>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</si>
  <si>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</si>
  <si>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</si>
  <si>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</si>
  <si>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</si>
  <si>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</si>
  <si>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</si>
  <si>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</si>
  <si>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</si>
  <si>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</si>
  <si>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</si>
  <si>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</si>
  <si>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</si>
  <si>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</si>
  <si>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</si>
  <si>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</si>
  <si>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</si>
  <si>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</si>
  <si>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</si>
  <si>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</si>
  <si>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</si>
  <si>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</si>
  <si>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</si>
  <si>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</si>
  <si>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</si>
  <si>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</si>
  <si>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</si>
  <si>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</si>
  <si>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</si>
  <si>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</si>
  <si>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</si>
  <si>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</si>
  <si>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</si>
  <si>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</si>
  <si>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</si>
  <si>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</si>
  <si>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</si>
  <si>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</si>
  <si>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</si>
  <si>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</si>
  <si>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</si>
  <si>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</si>
  <si>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</si>
  <si>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</si>
  <si>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</si>
  <si>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</si>
  <si>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</si>
  <si>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</si>
  <si>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</si>
  <si>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</si>
  <si>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</si>
  <si>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</si>
  <si>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</si>
  <si>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</si>
  <si>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</si>
  <si>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</si>
  <si>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</si>
  <si>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</si>
  <si>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</si>
  <si>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</si>
  <si>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</si>
  <si>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</si>
  <si>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</si>
  <si>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</si>
  <si>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</si>
  <si>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</si>
  <si>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</si>
  <si>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</si>
  <si>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</si>
  <si>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</si>
  <si>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</si>
  <si>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</si>
  <si>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</si>
  <si>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</si>
  <si>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</si>
  <si>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</si>
  <si>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釜石市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</si>
  <si>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</si>
  <si>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</si>
  <si>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</si>
  <si>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</si>
  <si>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</si>
  <si>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</si>
  <si>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</si>
  <si>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</si>
  <si>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</si>
  <si>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</si>
  <si>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</si>
  <si>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</si>
  <si>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</si>
  <si>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</si>
  <si>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</si>
  <si>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②管渠老朽化率については、当市下水道事業は供用開始が比較的早いため類似団体平均値を上回っているものの、わずかずつではありますが毎年減少し続けております。
　③管渠改善率は、ストックマネジメント計画に基づき上平田地区でまとまった規模の管更生を実施したため、過去５年間で最大の成果となりましたが、老朽化の進展を考慮し、今後も継続して実施していきます。
　①有形固定資産減価償却率の数値は、昭和35年の供用開始に対して企業会計化により減価償却を開始したのが平成28年度からのため、資産の老朽化の度合いを示す数値とは捉えにくくなっています。</t>
    <rPh sb="64" eb="66">
      <t>マイトシ</t>
    </rPh>
    <rPh sb="69" eb="70">
      <t>ツヅ</t>
    </rPh>
    <rPh sb="97" eb="99">
      <t>ケイカク</t>
    </rPh>
    <rPh sb="100" eb="101">
      <t>モト</t>
    </rPh>
    <rPh sb="103" eb="108">
      <t>カミヘイタチク</t>
    </rPh>
    <rPh sb="114" eb="116">
      <t>キボ</t>
    </rPh>
    <rPh sb="117" eb="120">
      <t>カンコウセイ</t>
    </rPh>
    <rPh sb="121" eb="123">
      <t>ジッシ</t>
    </rPh>
    <rPh sb="128" eb="130">
      <t>カコ</t>
    </rPh>
    <rPh sb="131" eb="133">
      <t>ネンカン</t>
    </rPh>
    <rPh sb="134" eb="136">
      <t>サイダイ</t>
    </rPh>
    <rPh sb="137" eb="139">
      <t>セイカ</t>
    </rPh>
    <rPh sb="193" eb="195">
      <t>ショウワ</t>
    </rPh>
    <rPh sb="197" eb="198">
      <t>ネン</t>
    </rPh>
    <rPh sb="199" eb="203">
      <t>キョウヨウカイシ</t>
    </rPh>
    <rPh sb="204" eb="205">
      <t>タイ</t>
    </rPh>
    <phoneticPr fontId="4"/>
  </si>
  <si>
    <t>　①経常収支比率は４年続けて100%を超えましたが、黒字幅以上に営業収益が減少したため②累積欠損金比率は上昇しました。
　③流動比率はここ数年横ばいからやや上昇の傾向となっており、類似団体も上昇基調が明らかとなっているので、当市も資金の流動性を高め、より健全経営に向かうことを意識する必要があります。
　⑤経費回収率と⑥汚水処理原価が大きく変動していますが、汚水処理経費の一部に全額国庫補助金を充当したことによるもので、これを除くとどちらも前年比でほぼ横ばいとなっています。
　⑦施設利用率は、令和６年度は少雨もありやや低下しましたが、有収率の低下から不明水侵入が考えられ、引き続き対策が必要と考えられます。④企業債残高対事業規模比率は、前年度比ほぼ横ばいが続いているものの、老朽化対策の増加を念頭に企業債発行のあり方には留意する必要があります。
　⑧水洗化率の低下は、処理区域内の人口減少や未普及解消事業の進展で新たに処理区域となった地域住民が対象に含まれたことによるもので、早期の使用を促していく必要があります。
　これらから、未接続世帯への接続勧奨、不明水対策、老朽管布設替えにより有収率を向上させ、営業収支の改善に努める必要があります。あわせて、ストックマネジメント計画を踏まえた施工箇所の厳選により、企業債残高を抑えるなど更なる効率的な経営が求められています。</t>
    <rPh sb="26" eb="29">
      <t>クロジハバ</t>
    </rPh>
    <rPh sb="29" eb="31">
      <t>イジョウ</t>
    </rPh>
    <rPh sb="32" eb="36">
      <t>エイギョウシュウエキ</t>
    </rPh>
    <rPh sb="37" eb="39">
      <t>ゲンショウ</t>
    </rPh>
    <rPh sb="52" eb="54">
      <t>ジョウショウ</t>
    </rPh>
    <rPh sb="167" eb="168">
      <t>オオ</t>
    </rPh>
    <rPh sb="170" eb="172">
      <t>ヘンドウ</t>
    </rPh>
    <rPh sb="179" eb="183">
      <t>オスイショリ</t>
    </rPh>
    <rPh sb="183" eb="185">
      <t>ケイヒ</t>
    </rPh>
    <rPh sb="186" eb="188">
      <t>イチブ</t>
    </rPh>
    <rPh sb="189" eb="191">
      <t>ゼンガク</t>
    </rPh>
    <rPh sb="191" eb="196">
      <t>コッコホジョキン</t>
    </rPh>
    <rPh sb="197" eb="199">
      <t>ジュウトウ</t>
    </rPh>
    <rPh sb="213" eb="214">
      <t>ノゾ</t>
    </rPh>
    <rPh sb="220" eb="223">
      <t>ゼンネンヒ</t>
    </rPh>
    <rPh sb="226" eb="227">
      <t>ヨコ</t>
    </rPh>
    <rPh sb="247" eb="249">
      <t>レイワ</t>
    </rPh>
    <rPh sb="250" eb="252">
      <t>ネンド</t>
    </rPh>
    <rPh sb="253" eb="255">
      <t>ショウウ</t>
    </rPh>
    <rPh sb="260" eb="262">
      <t>テイカ</t>
    </rPh>
    <rPh sb="268" eb="271">
      <t>ユウシュウリツ</t>
    </rPh>
    <rPh sb="272" eb="274">
      <t>テイカ</t>
    </rPh>
    <rPh sb="282" eb="283">
      <t>カンガ</t>
    </rPh>
    <rPh sb="361" eb="363">
      <t>リュウイ</t>
    </rPh>
    <rPh sb="385" eb="390">
      <t>ショリクイキナイ</t>
    </rPh>
    <rPh sb="391" eb="395">
      <t>ジンコウゲンショウ</t>
    </rPh>
    <rPh sb="423" eb="425">
      <t>タイショウ</t>
    </rPh>
    <rPh sb="576" eb="577">
      <t>モト</t>
    </rPh>
    <phoneticPr fontId="4"/>
  </si>
  <si>
    <t>　様々な物価の上昇基調が続き、経営環境の不確実性が急速に高まっているなかではありますが、人口減少が進む中にあっても企業からの使用料収入が比較的堅調に推移したこともあり、実質的にはほぼ昨年度並みの内容の決算となりました。
　一方、施設の老朽化による更新や、維持管理の経費が増大することは確実と考える必要があり、計画的な更新に向けた検討が必要です。
　このため、水洗化率の向上、不明水対策による有収率の向上、施設の長寿命化によるライフサイクルコストの低減など、収入の確保・費用の低減に取り組むとともに、民間活力の導入検討をあわせて進め、将来を見据えた安定的・効率的な経営に努めます。</t>
    <rPh sb="1" eb="3">
      <t>サマザマ</t>
    </rPh>
    <rPh sb="9" eb="11">
      <t>キチョウ</t>
    </rPh>
    <rPh sb="12" eb="13">
      <t>ツヅ</t>
    </rPh>
    <rPh sb="44" eb="48">
      <t>ジンコウゲンショウ</t>
    </rPh>
    <rPh sb="49" eb="50">
      <t>ススム</t>
    </rPh>
    <rPh sb="51" eb="52">
      <t>ナカ</t>
    </rPh>
    <rPh sb="57" eb="59">
      <t>キギョウ</t>
    </rPh>
    <rPh sb="62" eb="65">
      <t>シヨウリョウ</t>
    </rPh>
    <rPh sb="65" eb="67">
      <t>シュウニュウ</t>
    </rPh>
    <rPh sb="68" eb="71">
      <t>ヒカクテキ</t>
    </rPh>
    <rPh sb="71" eb="73">
      <t>ケンチョウ</t>
    </rPh>
    <rPh sb="74" eb="76">
      <t>スイイ</t>
    </rPh>
    <rPh sb="84" eb="87">
      <t>ジッシツテキ</t>
    </rPh>
    <rPh sb="249" eb="253">
      <t>ミンカンカツリョク</t>
    </rPh>
    <rPh sb="254" eb="256">
      <t>ドウニュウ</t>
    </rPh>
    <rPh sb="256" eb="258">
      <t>ケントウ</t>
    </rPh>
    <rPh sb="263" eb="264">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</si>
</sst>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0.05</c:v>
                </c:pt>
                <c:pt idx="1">
                  <c:v>0.09</c:v>
                </c:pt>
                <c:pt idx="2">
                  <c:v>0.15</c:v>
                </c:pt>
                <c:pt idx="3">
                  <c:v>0.11</c:v>
                </c:pt>
                <c:pt idx="4">
                  <c:v>0.43</c:v>
                </c:pt>
              </c:numCache>
            </c:numRef>
          </c:val>
          <c:extLst>
            <c:ext xmlns:c16="http://schemas.microsoft.com/office/drawing/2014/chart" uri="{C3380CC4-5D6E-409C-BE32-E72D297353CC}">
              <c16:uniqueId val="{00000000-865C-4055-A6AF-79F8314272D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865C-4055-A6AF-79F8314272D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65.510000000000005</c:v>
                </c:pt>
                <c:pt idx="1">
                  <c:v>67.510000000000005</c:v>
                </c:pt>
                <c:pt idx="2">
                  <c:v>72.13</c:v>
                </c:pt>
                <c:pt idx="3">
                  <c:v>72.069999999999993</c:v>
                </c:pt>
                <c:pt idx="4">
                  <c:v>69.349999999999994</c:v>
                </c:pt>
              </c:numCache>
            </c:numRef>
          </c:val>
          <c:extLst>
            <c:ext xmlns:c16="http://schemas.microsoft.com/office/drawing/2014/chart" uri="{C3380CC4-5D6E-409C-BE32-E72D297353CC}">
              <c16:uniqueId val="{00000000-1FB2-49B1-B45F-0E6343C89B2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1FB2-49B1-B45F-0E6343C89B2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89.83</c:v>
                </c:pt>
                <c:pt idx="1">
                  <c:v>87.78</c:v>
                </c:pt>
                <c:pt idx="2">
                  <c:v>83.19</c:v>
                </c:pt>
                <c:pt idx="3">
                  <c:v>78.569999999999993</c:v>
                </c:pt>
                <c:pt idx="4">
                  <c:v>77.930000000000007</c:v>
                </c:pt>
              </c:numCache>
            </c:numRef>
          </c:val>
          <c:extLst>
            <c:ext xmlns:c16="http://schemas.microsoft.com/office/drawing/2014/chart" uri="{C3380CC4-5D6E-409C-BE32-E72D297353CC}">
              <c16:uniqueId val="{00000000-4E75-4FD3-9453-92E404317E7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4E75-4FD3-9453-92E404317E7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97.32</c:v>
                </c:pt>
                <c:pt idx="1">
                  <c:v>100.39</c:v>
                </c:pt>
                <c:pt idx="2">
                  <c:v>100.38</c:v>
                </c:pt>
                <c:pt idx="3">
                  <c:v>100.16</c:v>
                </c:pt>
                <c:pt idx="4">
                  <c:v>100.03</c:v>
                </c:pt>
              </c:numCache>
            </c:numRef>
          </c:val>
          <c:extLst>
            <c:ext xmlns:c16="http://schemas.microsoft.com/office/drawing/2014/chart" uri="{C3380CC4-5D6E-409C-BE32-E72D297353CC}">
              <c16:uniqueId val="{00000000-6723-43A5-A378-9D728531B01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6723-43A5-A378-9D728531B01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12.39</c:v>
                </c:pt>
                <c:pt idx="1">
                  <c:v>15.2</c:v>
                </c:pt>
                <c:pt idx="2">
                  <c:v>18.05</c:v>
                </c:pt>
                <c:pt idx="3">
                  <c:v>25.23</c:v>
                </c:pt>
                <c:pt idx="4">
                  <c:v>23.49</c:v>
                </c:pt>
              </c:numCache>
            </c:numRef>
          </c:val>
          <c:extLst>
            <c:ext xmlns:c16="http://schemas.microsoft.com/office/drawing/2014/chart" uri="{C3380CC4-5D6E-409C-BE32-E72D297353CC}">
              <c16:uniqueId val="{00000000-1C75-45D7-B260-BD1E1D04870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1C75-45D7-B260-BD1E1D04870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11.54</c:v>
                </c:pt>
                <c:pt idx="1">
                  <c:v>10.82</c:v>
                </c:pt>
                <c:pt idx="2">
                  <c:v>10.71</c:v>
                </c:pt>
                <c:pt idx="3">
                  <c:v>10.66</c:v>
                </c:pt>
                <c:pt idx="4">
                  <c:v>10.61</c:v>
                </c:pt>
              </c:numCache>
            </c:numRef>
          </c:val>
          <c:extLst>
            <c:ext xmlns:c16="http://schemas.microsoft.com/office/drawing/2014/chart" uri="{C3380CC4-5D6E-409C-BE32-E72D297353CC}">
              <c16:uniqueId val="{00000000-85ED-4606-9854-33055B7381C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85ED-4606-9854-33055B7381C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4.3899999999999997</c:v>
                </c:pt>
                <c:pt idx="1">
                  <c:v>6.09</c:v>
                </c:pt>
                <c:pt idx="2">
                  <c:v>5.31</c:v>
                </c:pt>
                <c:pt idx="3">
                  <c:v>4.82</c:v>
                </c:pt>
                <c:pt idx="4">
                  <c:v>5.09</c:v>
                </c:pt>
              </c:numCache>
            </c:numRef>
          </c:val>
          <c:extLst>
            <c:ext xmlns:c16="http://schemas.microsoft.com/office/drawing/2014/chart" uri="{C3380CC4-5D6E-409C-BE32-E72D297353CC}">
              <c16:uniqueId val="{00000000-4B54-4CD4-AFFB-FB5EBBE25B2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4B54-4CD4-AFFB-FB5EBBE25B2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69.19</c:v>
                </c:pt>
                <c:pt idx="1">
                  <c:v>80.66</c:v>
                </c:pt>
                <c:pt idx="2">
                  <c:v>82.52</c:v>
                </c:pt>
                <c:pt idx="3">
                  <c:v>83.69</c:v>
                </c:pt>
                <c:pt idx="4">
                  <c:v>84.52</c:v>
                </c:pt>
              </c:numCache>
            </c:numRef>
          </c:val>
          <c:extLst>
            <c:ext xmlns:c16="http://schemas.microsoft.com/office/drawing/2014/chart" uri="{C3380CC4-5D6E-409C-BE32-E72D297353CC}">
              <c16:uniqueId val="{00000000-9EFE-4C90-8427-0CE603E91BA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9EFE-4C90-8427-0CE603E91BA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467.46</c:v>
                </c:pt>
                <c:pt idx="1">
                  <c:v>502.36</c:v>
                </c:pt>
                <c:pt idx="2">
                  <c:v>501.79</c:v>
                </c:pt>
                <c:pt idx="3">
                  <c:v>499.58</c:v>
                </c:pt>
                <c:pt idx="4">
                  <c:v>493.12</c:v>
                </c:pt>
              </c:numCache>
            </c:numRef>
          </c:val>
          <c:extLst>
            <c:ext xmlns:c16="http://schemas.microsoft.com/office/drawing/2014/chart" uri="{C3380CC4-5D6E-409C-BE32-E72D297353CC}">
              <c16:uniqueId val="{00000000-92BE-4A73-9906-0887034B8F6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92BE-4A73-9906-0887034B8F6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99.94</c:v>
                </c:pt>
                <c:pt idx="1">
                  <c:v>99.87</c:v>
                </c:pt>
                <c:pt idx="2">
                  <c:v>99.89</c:v>
                </c:pt>
                <c:pt idx="3">
                  <c:v>99.92</c:v>
                </c:pt>
                <c:pt idx="4">
                  <c:v>94.55</c:v>
                </c:pt>
              </c:numCache>
            </c:numRef>
          </c:val>
          <c:extLst>
            <c:ext xmlns:c16="http://schemas.microsoft.com/office/drawing/2014/chart" uri="{C3380CC4-5D6E-409C-BE32-E72D297353CC}">
              <c16:uniqueId val="{00000000-E965-4796-B6CD-B054D397BB3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E965-4796-B6CD-B054D397BB3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176.16</c:v>
                </c:pt>
                <c:pt idx="1">
                  <c:v>177.27</c:v>
                </c:pt>
                <c:pt idx="2">
                  <c:v>178.17</c:v>
                </c:pt>
                <c:pt idx="3">
                  <c:v>178.45</c:v>
                </c:pt>
                <c:pt idx="4">
                  <c:v>189.08</c:v>
                </c:pt>
              </c:numCache>
            </c:numRef>
          </c:val>
          <c:extLst>
            <c:ext xmlns:c16="http://schemas.microsoft.com/office/drawing/2014/chart" uri="{C3380CC4-5D6E-409C-BE32-E72D297353CC}">
              <c16:uniqueId val="{00000000-1728-45D0-AC1D-1A54FECB851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1728-45D0-AC1D-1A54FECB851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岩手県　釜石市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4">
        <f>データ!S6</f>
        <v>28934</v>
      </c>
      <c r="AM8" s="44"/>
      <c r="AN8" s="44"/>
      <c r="AO8" s="44"/>
      <c r="AP8" s="44"/>
      <c r="AQ8" s="44"/>
      <c r="AR8" s="44"/>
      <c r="AS8" s="44"/>
      <c r="AT8" s="45">
        <f>データ!T6</f>
        <v>440.35</v>
      </c>
      <c r="AU8" s="45"/>
      <c r="AV8" s="45"/>
      <c r="AW8" s="45"/>
      <c r="AX8" s="45"/>
      <c r="AY8" s="45"/>
      <c r="AZ8" s="45"/>
      <c r="BA8" s="45"/>
      <c r="BB8" s="45">
        <f>データ!U6</f>
        <v>65.709999999999994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78.2</v>
      </c>
      <c r="J10" s="45"/>
      <c r="K10" s="45"/>
      <c r="L10" s="45"/>
      <c r="M10" s="45"/>
      <c r="N10" s="45"/>
      <c r="O10" s="45"/>
      <c r="P10" s="45">
        <f>データ!P6</f>
        <v>77.2</v>
      </c>
      <c r="Q10" s="45"/>
      <c r="R10" s="45"/>
      <c r="S10" s="45"/>
      <c r="T10" s="45"/>
      <c r="U10" s="45"/>
      <c r="V10" s="45"/>
      <c r="W10" s="45">
        <f>データ!Q6</f>
        <v>47.77</v>
      </c>
      <c r="X10" s="45"/>
      <c r="Y10" s="45"/>
      <c r="Z10" s="45"/>
      <c r="AA10" s="45"/>
      <c r="AB10" s="45"/>
      <c r="AC10" s="45"/>
      <c r="AD10" s="44">
        <f>データ!R6</f>
        <v>3300</v>
      </c>
      <c r="AE10" s="44"/>
      <c r="AF10" s="44"/>
      <c r="AG10" s="44"/>
      <c r="AH10" s="44"/>
      <c r="AI10" s="44"/>
      <c r="AJ10" s="44"/>
      <c r="AK10" s="2"/>
      <c r="AL10" s="44">
        <f>データ!V6</f>
        <v>22069</v>
      </c>
      <c r="AM10" s="44"/>
      <c r="AN10" s="44"/>
      <c r="AO10" s="44"/>
      <c r="AP10" s="44"/>
      <c r="AQ10" s="44"/>
      <c r="AR10" s="44"/>
      <c r="AS10" s="44"/>
      <c r="AT10" s="45">
        <f>データ!W6</f>
        <v>8.26</v>
      </c>
      <c r="AU10" s="45"/>
      <c r="AV10" s="45"/>
      <c r="AW10" s="45"/>
      <c r="AX10" s="45"/>
      <c r="AY10" s="45"/>
      <c r="AZ10" s="45"/>
      <c r="BA10" s="45"/>
      <c r="BB10" s="45">
        <f>データ!X6</f>
        <v>2671.79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HV8ekSK6NWBnSnHKKxUPVByd2DRxG0GTzYPryN10cRst28V3oiKHZwtJNMI0hLkgmSdoAlqWApal/4mB9lAKw==" saltValue="/bre6bkxnQhSqQbP9tz9e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32115</v>
      </c>
      <c r="D6" s="19">
        <f t="shared" si="3"/>
        <v>46</v>
      </c>
      <c r="E6" s="19">
        <f t="shared" si="3"/>
        <v>17</v>
      </c>
      <c r="F6" s="19">
        <f t="shared" si="3"/>
        <v>1</v>
      </c>
      <c r="G6" s="19">
        <f t="shared" si="3"/>
        <v>0</v>
      </c>
      <c r="H6" s="19" t="str">
        <f t="shared" si="3"/>
        <v>岩手県　釜石市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78.2</v>
      </c>
      <c r="P6" s="20">
        <f t="shared" si="3"/>
        <v>77.2</v>
      </c>
      <c r="Q6" s="20">
        <f t="shared" si="3"/>
        <v>47.77</v>
      </c>
      <c r="R6" s="20">
        <f t="shared" si="3"/>
        <v>3300</v>
      </c>
      <c r="S6" s="20">
        <f t="shared" si="3"/>
        <v>28934</v>
      </c>
      <c r="T6" s="20">
        <f t="shared" si="3"/>
        <v>440.35</v>
      </c>
      <c r="U6" s="20">
        <f t="shared" si="3"/>
        <v>65.709999999999994</v>
      </c>
      <c r="V6" s="20">
        <f t="shared" si="3"/>
        <v>22069</v>
      </c>
      <c r="W6" s="20">
        <f t="shared" si="3"/>
        <v>8.26</v>
      </c>
      <c r="X6" s="20">
        <f t="shared" si="3"/>
        <v>2671.79</v>
      </c>
      <c r="Y6" s="21">
        <f>IF(Y7="",NA(),Y7)</f>
        <v>97.32</v>
      </c>
      <c r="Z6" s="21">
        <f t="shared" ref="Z6:AH6" si="4">IF(Z7="",NA(),Z7)</f>
        <v>100.39</v>
      </c>
      <c r="AA6" s="21">
        <f t="shared" si="4"/>
        <v>100.38</v>
      </c>
      <c r="AB6" s="21">
        <f t="shared" si="4"/>
        <v>100.16</v>
      </c>
      <c r="AC6" s="21">
        <f t="shared" si="4"/>
        <v>100.03</v>
      </c>
      <c r="AD6" s="21">
        <f t="shared" si="4"/>
        <v>106.5</v>
      </c>
      <c r="AE6" s="21">
        <f t="shared" si="4"/>
        <v>106.22</v>
      </c>
      <c r="AF6" s="21">
        <f t="shared" si="4"/>
        <v>107.01</v>
      </c>
      <c r="AG6" s="21">
        <f t="shared" si="4"/>
        <v>106.53</v>
      </c>
      <c r="AH6" s="21">
        <f t="shared" si="4"/>
        <v>105.5</v>
      </c>
      <c r="AI6" s="20" t="str">
        <f>IF(AI7="","",IF(AI7="-","【-】","【"&amp;SUBSTITUTE(TEXT(AI7,"#,##0.00"),"-","△")&amp;"】"))</f>
        <v>【105.36】</v>
      </c>
      <c r="AJ6" s="21">
        <f>IF(AJ7="",NA(),AJ7)</f>
        <v>4.3899999999999997</v>
      </c>
      <c r="AK6" s="21">
        <f t="shared" ref="AK6:AS6" si="5">IF(AK7="",NA(),AK7)</f>
        <v>6.09</v>
      </c>
      <c r="AL6" s="21">
        <f t="shared" si="5"/>
        <v>5.31</v>
      </c>
      <c r="AM6" s="21">
        <f t="shared" si="5"/>
        <v>4.82</v>
      </c>
      <c r="AN6" s="21">
        <f t="shared" si="5"/>
        <v>5.09</v>
      </c>
      <c r="AO6" s="21">
        <f t="shared" si="5"/>
        <v>18.36</v>
      </c>
      <c r="AP6" s="21">
        <f t="shared" si="5"/>
        <v>18.010000000000002</v>
      </c>
      <c r="AQ6" s="21">
        <f t="shared" si="5"/>
        <v>23.86</v>
      </c>
      <c r="AR6" s="21">
        <f t="shared" si="5"/>
        <v>18.41</v>
      </c>
      <c r="AS6" s="21">
        <f t="shared" si="5"/>
        <v>16.91</v>
      </c>
      <c r="AT6" s="20" t="str">
        <f>IF(AT7="","",IF(AT7="-","【-】","【"&amp;SUBSTITUTE(TEXT(AT7,"#,##0.00"),"-","△")&amp;"】"))</f>
        <v>【3.12】</v>
      </c>
      <c r="AU6" s="21">
        <f>IF(AU7="",NA(),AU7)</f>
        <v>69.19</v>
      </c>
      <c r="AV6" s="21">
        <f t="shared" ref="AV6:BD6" si="6">IF(AV7="",NA(),AV7)</f>
        <v>80.66</v>
      </c>
      <c r="AW6" s="21">
        <f t="shared" si="6"/>
        <v>82.52</v>
      </c>
      <c r="AX6" s="21">
        <f t="shared" si="6"/>
        <v>83.69</v>
      </c>
      <c r="AY6" s="21">
        <f t="shared" si="6"/>
        <v>84.52</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467.46</v>
      </c>
      <c r="BG6" s="21">
        <f t="shared" ref="BG6:BO6" si="7">IF(BG7="",NA(),BG7)</f>
        <v>502.36</v>
      </c>
      <c r="BH6" s="21">
        <f t="shared" si="7"/>
        <v>501.79</v>
      </c>
      <c r="BI6" s="21">
        <f t="shared" si="7"/>
        <v>499.58</v>
      </c>
      <c r="BJ6" s="21">
        <f t="shared" si="7"/>
        <v>493.12</v>
      </c>
      <c r="BK6" s="21">
        <f t="shared" si="7"/>
        <v>789.08</v>
      </c>
      <c r="BL6" s="21">
        <f t="shared" si="7"/>
        <v>747.84</v>
      </c>
      <c r="BM6" s="21">
        <f t="shared" si="7"/>
        <v>804.98</v>
      </c>
      <c r="BN6" s="21">
        <f t="shared" si="7"/>
        <v>767.56</v>
      </c>
      <c r="BO6" s="21">
        <f t="shared" si="7"/>
        <v>795.22</v>
      </c>
      <c r="BP6" s="20" t="str">
        <f>IF(BP7="","",IF(BP7="-","【-】","【"&amp;SUBSTITUTE(TEXT(BP7,"#,##0.00"),"-","△")&amp;"】"))</f>
        <v>【602.56】</v>
      </c>
      <c r="BQ6" s="21">
        <f>IF(BQ7="",NA(),BQ7)</f>
        <v>99.94</v>
      </c>
      <c r="BR6" s="21">
        <f t="shared" ref="BR6:BZ6" si="8">IF(BR7="",NA(),BR7)</f>
        <v>99.87</v>
      </c>
      <c r="BS6" s="21">
        <f t="shared" si="8"/>
        <v>99.89</v>
      </c>
      <c r="BT6" s="21">
        <f t="shared" si="8"/>
        <v>99.92</v>
      </c>
      <c r="BU6" s="21">
        <f t="shared" si="8"/>
        <v>94.55</v>
      </c>
      <c r="BV6" s="21">
        <f t="shared" si="8"/>
        <v>88.25</v>
      </c>
      <c r="BW6" s="21">
        <f t="shared" si="8"/>
        <v>90.17</v>
      </c>
      <c r="BX6" s="21">
        <f t="shared" si="8"/>
        <v>88.71</v>
      </c>
      <c r="BY6" s="21">
        <f t="shared" si="8"/>
        <v>90.23</v>
      </c>
      <c r="BZ6" s="21">
        <f t="shared" si="8"/>
        <v>90.78</v>
      </c>
      <c r="CA6" s="20" t="str">
        <f>IF(CA7="","",IF(CA7="-","【-】","【"&amp;SUBSTITUTE(TEXT(CA7,"#,##0.00"),"-","△")&amp;"】"))</f>
        <v>【97.94】</v>
      </c>
      <c r="CB6" s="21">
        <f>IF(CB7="",NA(),CB7)</f>
        <v>176.16</v>
      </c>
      <c r="CC6" s="21">
        <f t="shared" ref="CC6:CK6" si="9">IF(CC7="",NA(),CC7)</f>
        <v>177.27</v>
      </c>
      <c r="CD6" s="21">
        <f t="shared" si="9"/>
        <v>178.17</v>
      </c>
      <c r="CE6" s="21">
        <f t="shared" si="9"/>
        <v>178.45</v>
      </c>
      <c r="CF6" s="21">
        <f t="shared" si="9"/>
        <v>189.08</v>
      </c>
      <c r="CG6" s="21">
        <f t="shared" si="9"/>
        <v>176.37</v>
      </c>
      <c r="CH6" s="21">
        <f t="shared" si="9"/>
        <v>173.17</v>
      </c>
      <c r="CI6" s="21">
        <f t="shared" si="9"/>
        <v>174.8</v>
      </c>
      <c r="CJ6" s="21">
        <f t="shared" si="9"/>
        <v>170.2</v>
      </c>
      <c r="CK6" s="21">
        <f t="shared" si="9"/>
        <v>170.83</v>
      </c>
      <c r="CL6" s="20" t="str">
        <f>IF(CL7="","",IF(CL7="-","【-】","【"&amp;SUBSTITUTE(TEXT(CL7,"#,##0.00"),"-","△")&amp;"】"))</f>
        <v>【140.98】</v>
      </c>
      <c r="CM6" s="21">
        <f>IF(CM7="",NA(),CM7)</f>
        <v>65.510000000000005</v>
      </c>
      <c r="CN6" s="21">
        <f t="shared" ref="CN6:CV6" si="10">IF(CN7="",NA(),CN7)</f>
        <v>67.510000000000005</v>
      </c>
      <c r="CO6" s="21">
        <f t="shared" si="10"/>
        <v>72.13</v>
      </c>
      <c r="CP6" s="21">
        <f t="shared" si="10"/>
        <v>72.069999999999993</v>
      </c>
      <c r="CQ6" s="21">
        <f t="shared" si="10"/>
        <v>69.349999999999994</v>
      </c>
      <c r="CR6" s="21">
        <f t="shared" si="10"/>
        <v>56.72</v>
      </c>
      <c r="CS6" s="21">
        <f t="shared" si="10"/>
        <v>56.43</v>
      </c>
      <c r="CT6" s="21">
        <f t="shared" si="10"/>
        <v>55.82</v>
      </c>
      <c r="CU6" s="21">
        <f t="shared" si="10"/>
        <v>56.51</v>
      </c>
      <c r="CV6" s="21">
        <f t="shared" si="10"/>
        <v>56.85</v>
      </c>
      <c r="CW6" s="20" t="str">
        <f>IF(CW7="","",IF(CW7="-","【-】","【"&amp;SUBSTITUTE(TEXT(CW7,"#,##0.00"),"-","△")&amp;"】"))</f>
        <v>【60.13】</v>
      </c>
      <c r="CX6" s="21">
        <f>IF(CX7="",NA(),CX7)</f>
        <v>89.83</v>
      </c>
      <c r="CY6" s="21">
        <f t="shared" ref="CY6:DG6" si="11">IF(CY7="",NA(),CY7)</f>
        <v>87.78</v>
      </c>
      <c r="CZ6" s="21">
        <f t="shared" si="11"/>
        <v>83.19</v>
      </c>
      <c r="DA6" s="21">
        <f t="shared" si="11"/>
        <v>78.569999999999993</v>
      </c>
      <c r="DB6" s="21">
        <f t="shared" si="11"/>
        <v>77.930000000000007</v>
      </c>
      <c r="DC6" s="21">
        <f t="shared" si="11"/>
        <v>90.72</v>
      </c>
      <c r="DD6" s="21">
        <f t="shared" si="11"/>
        <v>91.07</v>
      </c>
      <c r="DE6" s="21">
        <f t="shared" si="11"/>
        <v>90.67</v>
      </c>
      <c r="DF6" s="21">
        <f t="shared" si="11"/>
        <v>90.62</v>
      </c>
      <c r="DG6" s="21">
        <f t="shared" si="11"/>
        <v>90.79</v>
      </c>
      <c r="DH6" s="20" t="str">
        <f>IF(DH7="","",IF(DH7="-","【-】","【"&amp;SUBSTITUTE(TEXT(DH7,"#,##0.00"),"-","△")&amp;"】"))</f>
        <v>【96.00】</v>
      </c>
      <c r="DI6" s="21">
        <f>IF(DI7="",NA(),DI7)</f>
        <v>12.39</v>
      </c>
      <c r="DJ6" s="21">
        <f t="shared" ref="DJ6:DR6" si="12">IF(DJ7="",NA(),DJ7)</f>
        <v>15.2</v>
      </c>
      <c r="DK6" s="21">
        <f t="shared" si="12"/>
        <v>18.05</v>
      </c>
      <c r="DL6" s="21">
        <f t="shared" si="12"/>
        <v>25.23</v>
      </c>
      <c r="DM6" s="21">
        <f t="shared" si="12"/>
        <v>23.49</v>
      </c>
      <c r="DN6" s="21">
        <f t="shared" si="12"/>
        <v>20.78</v>
      </c>
      <c r="DO6" s="21">
        <f t="shared" si="12"/>
        <v>23.54</v>
      </c>
      <c r="DP6" s="21">
        <f t="shared" si="12"/>
        <v>25.86</v>
      </c>
      <c r="DQ6" s="21">
        <f t="shared" si="12"/>
        <v>26.9</v>
      </c>
      <c r="DR6" s="21">
        <f t="shared" si="12"/>
        <v>28.47</v>
      </c>
      <c r="DS6" s="20" t="str">
        <f>IF(DS7="","",IF(DS7="-","【-】","【"&amp;SUBSTITUTE(TEXT(DS7,"#,##0.00"),"-","△")&amp;"】"))</f>
        <v>【42.20】</v>
      </c>
      <c r="DT6" s="21">
        <f>IF(DT7="",NA(),DT7)</f>
        <v>11.54</v>
      </c>
      <c r="DU6" s="21">
        <f t="shared" ref="DU6:EC6" si="13">IF(DU7="",NA(),DU7)</f>
        <v>10.82</v>
      </c>
      <c r="DV6" s="21">
        <f t="shared" si="13"/>
        <v>10.71</v>
      </c>
      <c r="DW6" s="21">
        <f t="shared" si="13"/>
        <v>10.66</v>
      </c>
      <c r="DX6" s="21">
        <f t="shared" si="13"/>
        <v>10.61</v>
      </c>
      <c r="DY6" s="21">
        <f t="shared" si="13"/>
        <v>1.34</v>
      </c>
      <c r="DZ6" s="21">
        <f t="shared" si="13"/>
        <v>1.5</v>
      </c>
      <c r="EA6" s="21">
        <f t="shared" si="13"/>
        <v>1.4</v>
      </c>
      <c r="EB6" s="21">
        <f t="shared" si="13"/>
        <v>2.08</v>
      </c>
      <c r="EC6" s="21">
        <f t="shared" si="13"/>
        <v>1.87</v>
      </c>
      <c r="ED6" s="20" t="str">
        <f>IF(ED7="","",IF(ED7="-","【-】","【"&amp;SUBSTITUTE(TEXT(ED7,"#,##0.00"),"-","△")&amp;"】"))</f>
        <v>【9.46】</v>
      </c>
      <c r="EE6" s="21">
        <f>IF(EE7="",NA(),EE7)</f>
        <v>0.05</v>
      </c>
      <c r="EF6" s="21">
        <f t="shared" ref="EF6:EN6" si="14">IF(EF7="",NA(),EF7)</f>
        <v>0.09</v>
      </c>
      <c r="EG6" s="21">
        <f t="shared" si="14"/>
        <v>0.15</v>
      </c>
      <c r="EH6" s="21">
        <f t="shared" si="14"/>
        <v>0.11</v>
      </c>
      <c r="EI6" s="21">
        <f t="shared" si="14"/>
        <v>0.43</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2">
      <c r="A7" s="14"/>
      <c r="B7" s="23">
        <v>2024</v>
      </c>
      <c r="C7" s="23">
        <v>32115</v>
      </c>
      <c r="D7" s="23">
        <v>46</v>
      </c>
      <c r="E7" s="23">
        <v>17</v>
      </c>
      <c r="F7" s="23">
        <v>1</v>
      </c>
      <c r="G7" s="23">
        <v>0</v>
      </c>
      <c r="H7" s="23" t="s">
        <v>96</v>
      </c>
      <c r="I7" s="23" t="s">
        <v>97</v>
      </c>
      <c r="J7" s="23" t="s">
        <v>98</v>
      </c>
      <c r="K7" s="23" t="s">
        <v>99</v>
      </c>
      <c r="L7" s="23" t="s">
        <v>100</v>
      </c>
      <c r="M7" s="23" t="s">
        <v>101</v>
      </c>
      <c r="N7" s="24" t="s">
        <v>102</v>
      </c>
      <c r="O7" s="24">
        <v>78.2</v>
      </c>
      <c r="P7" s="24">
        <v>77.2</v>
      </c>
      <c r="Q7" s="24">
        <v>47.77</v>
      </c>
      <c r="R7" s="24">
        <v>3300</v>
      </c>
      <c r="S7" s="24">
        <v>28934</v>
      </c>
      <c r="T7" s="24">
        <v>440.35</v>
      </c>
      <c r="U7" s="24">
        <v>65.709999999999994</v>
      </c>
      <c r="V7" s="24">
        <v>22069</v>
      </c>
      <c r="W7" s="24">
        <v>8.26</v>
      </c>
      <c r="X7" s="24">
        <v>2671.79</v>
      </c>
      <c r="Y7" s="24">
        <v>97.32</v>
      </c>
      <c r="Z7" s="24">
        <v>100.39</v>
      </c>
      <c r="AA7" s="24">
        <v>100.38</v>
      </c>
      <c r="AB7" s="24">
        <v>100.16</v>
      </c>
      <c r="AC7" s="24">
        <v>100.03</v>
      </c>
      <c r="AD7" s="24">
        <v>106.5</v>
      </c>
      <c r="AE7" s="24">
        <v>106.22</v>
      </c>
      <c r="AF7" s="24">
        <v>107.01</v>
      </c>
      <c r="AG7" s="24">
        <v>106.53</v>
      </c>
      <c r="AH7" s="24">
        <v>105.5</v>
      </c>
      <c r="AI7" s="24">
        <v>105.36</v>
      </c>
      <c r="AJ7" s="24">
        <v>4.3899999999999997</v>
      </c>
      <c r="AK7" s="24">
        <v>6.09</v>
      </c>
      <c r="AL7" s="24">
        <v>5.31</v>
      </c>
      <c r="AM7" s="24">
        <v>4.82</v>
      </c>
      <c r="AN7" s="24">
        <v>5.09</v>
      </c>
      <c r="AO7" s="24">
        <v>18.36</v>
      </c>
      <c r="AP7" s="24">
        <v>18.010000000000002</v>
      </c>
      <c r="AQ7" s="24">
        <v>23.86</v>
      </c>
      <c r="AR7" s="24">
        <v>18.41</v>
      </c>
      <c r="AS7" s="24">
        <v>16.91</v>
      </c>
      <c r="AT7" s="24">
        <v>3.12</v>
      </c>
      <c r="AU7" s="24">
        <v>69.19</v>
      </c>
      <c r="AV7" s="24">
        <v>80.66</v>
      </c>
      <c r="AW7" s="24">
        <v>82.52</v>
      </c>
      <c r="AX7" s="24">
        <v>83.69</v>
      </c>
      <c r="AY7" s="24">
        <v>84.52</v>
      </c>
      <c r="AZ7" s="24">
        <v>55.6</v>
      </c>
      <c r="BA7" s="24">
        <v>59.4</v>
      </c>
      <c r="BB7" s="24">
        <v>68.27</v>
      </c>
      <c r="BC7" s="24">
        <v>74.790000000000006</v>
      </c>
      <c r="BD7" s="24">
        <v>73.930000000000007</v>
      </c>
      <c r="BE7" s="24">
        <v>82.75</v>
      </c>
      <c r="BF7" s="24">
        <v>467.46</v>
      </c>
      <c r="BG7" s="24">
        <v>502.36</v>
      </c>
      <c r="BH7" s="24">
        <v>501.79</v>
      </c>
      <c r="BI7" s="24">
        <v>499.58</v>
      </c>
      <c r="BJ7" s="24">
        <v>493.12</v>
      </c>
      <c r="BK7" s="24">
        <v>789.08</v>
      </c>
      <c r="BL7" s="24">
        <v>747.84</v>
      </c>
      <c r="BM7" s="24">
        <v>804.98</v>
      </c>
      <c r="BN7" s="24">
        <v>767.56</v>
      </c>
      <c r="BO7" s="24">
        <v>795.22</v>
      </c>
      <c r="BP7" s="24">
        <v>602.55999999999995</v>
      </c>
      <c r="BQ7" s="24">
        <v>99.94</v>
      </c>
      <c r="BR7" s="24">
        <v>99.87</v>
      </c>
      <c r="BS7" s="24">
        <v>99.89</v>
      </c>
      <c r="BT7" s="24">
        <v>99.92</v>
      </c>
      <c r="BU7" s="24">
        <v>94.55</v>
      </c>
      <c r="BV7" s="24">
        <v>88.25</v>
      </c>
      <c r="BW7" s="24">
        <v>90.17</v>
      </c>
      <c r="BX7" s="24">
        <v>88.71</v>
      </c>
      <c r="BY7" s="24">
        <v>90.23</v>
      </c>
      <c r="BZ7" s="24">
        <v>90.78</v>
      </c>
      <c r="CA7" s="24">
        <v>97.94</v>
      </c>
      <c r="CB7" s="24">
        <v>176.16</v>
      </c>
      <c r="CC7" s="24">
        <v>177.27</v>
      </c>
      <c r="CD7" s="24">
        <v>178.17</v>
      </c>
      <c r="CE7" s="24">
        <v>178.45</v>
      </c>
      <c r="CF7" s="24">
        <v>189.08</v>
      </c>
      <c r="CG7" s="24">
        <v>176.37</v>
      </c>
      <c r="CH7" s="24">
        <v>173.17</v>
      </c>
      <c r="CI7" s="24">
        <v>174.8</v>
      </c>
      <c r="CJ7" s="24">
        <v>170.2</v>
      </c>
      <c r="CK7" s="24">
        <v>170.83</v>
      </c>
      <c r="CL7" s="24">
        <v>140.97999999999999</v>
      </c>
      <c r="CM7" s="24">
        <v>65.510000000000005</v>
      </c>
      <c r="CN7" s="24">
        <v>67.510000000000005</v>
      </c>
      <c r="CO7" s="24">
        <v>72.13</v>
      </c>
      <c r="CP7" s="24">
        <v>72.069999999999993</v>
      </c>
      <c r="CQ7" s="24">
        <v>69.349999999999994</v>
      </c>
      <c r="CR7" s="24">
        <v>56.72</v>
      </c>
      <c r="CS7" s="24">
        <v>56.43</v>
      </c>
      <c r="CT7" s="24">
        <v>55.82</v>
      </c>
      <c r="CU7" s="24">
        <v>56.51</v>
      </c>
      <c r="CV7" s="24">
        <v>56.85</v>
      </c>
      <c r="CW7" s="24">
        <v>60.13</v>
      </c>
      <c r="CX7" s="24">
        <v>89.83</v>
      </c>
      <c r="CY7" s="24">
        <v>87.78</v>
      </c>
      <c r="CZ7" s="24">
        <v>83.19</v>
      </c>
      <c r="DA7" s="24">
        <v>78.569999999999993</v>
      </c>
      <c r="DB7" s="24">
        <v>77.930000000000007</v>
      </c>
      <c r="DC7" s="24">
        <v>90.72</v>
      </c>
      <c r="DD7" s="24">
        <v>91.07</v>
      </c>
      <c r="DE7" s="24">
        <v>90.67</v>
      </c>
      <c r="DF7" s="24">
        <v>90.62</v>
      </c>
      <c r="DG7" s="24">
        <v>90.79</v>
      </c>
      <c r="DH7" s="24">
        <v>96</v>
      </c>
      <c r="DI7" s="24">
        <v>12.39</v>
      </c>
      <c r="DJ7" s="24">
        <v>15.2</v>
      </c>
      <c r="DK7" s="24">
        <v>18.05</v>
      </c>
      <c r="DL7" s="24">
        <v>25.23</v>
      </c>
      <c r="DM7" s="24">
        <v>23.49</v>
      </c>
      <c r="DN7" s="24">
        <v>20.78</v>
      </c>
      <c r="DO7" s="24">
        <v>23.54</v>
      </c>
      <c r="DP7" s="24">
        <v>25.86</v>
      </c>
      <c r="DQ7" s="24">
        <v>26.9</v>
      </c>
      <c r="DR7" s="24">
        <v>28.47</v>
      </c>
      <c r="DS7" s="24">
        <v>42.2</v>
      </c>
      <c r="DT7" s="24">
        <v>11.54</v>
      </c>
      <c r="DU7" s="24">
        <v>10.82</v>
      </c>
      <c r="DV7" s="24">
        <v>10.71</v>
      </c>
      <c r="DW7" s="24">
        <v>10.66</v>
      </c>
      <c r="DX7" s="24">
        <v>10.61</v>
      </c>
      <c r="DY7" s="24">
        <v>1.34</v>
      </c>
      <c r="DZ7" s="24">
        <v>1.5</v>
      </c>
      <c r="EA7" s="24">
        <v>1.4</v>
      </c>
      <c r="EB7" s="24">
        <v>2.08</v>
      </c>
      <c r="EC7" s="24">
        <v>1.87</v>
      </c>
      <c r="ED7" s="24">
        <v>9.4600000000000009</v>
      </c>
      <c r="EE7" s="24">
        <v>0.05</v>
      </c>
      <c r="EF7" s="24">
        <v>0.09</v>
      </c>
      <c r="EG7" s="24">
        <v>0.15</v>
      </c>
      <c r="EH7" s="24">
        <v>0.11</v>
      </c>
      <c r="EI7" s="24">
        <v>0.43</v>
      </c>
      <c r="EJ7" s="24">
        <v>0.15</v>
      </c>
      <c r="EK7" s="24">
        <v>0.15</v>
      </c>
      <c r="EL7" s="24">
        <v>0.12</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2025-12-23T05:56:30Z</dcterms:created>
  <dcterms:modified xsi:type="dcterms:W3CDTF">2026-03-09T00:57:03Z</dcterms:modified>
  <cp:category/>
</cp:coreProperties>
</file>