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市民登録係\人口\平成31年度\動態\"/>
    </mc:Choice>
  </mc:AlternateContent>
  <xr:revisionPtr revIDLastSave="0" documentId="13_ncr:1_{DBE01FFB-ECC2-413A-B36B-EB1BDEF3BD5B}" xr6:coauthVersionLast="45" xr6:coauthVersionMax="45" xr10:uidLastSave="{00000000-0000-0000-0000-000000000000}"/>
  <bookViews>
    <workbookView xWindow="-120" yWindow="-120" windowWidth="20730" windowHeight="11760" activeTab="11" xr2:uid="{00000000-000D-0000-FFFF-FFFF00000000}"/>
  </bookViews>
  <sheets>
    <sheet name="4月" sheetId="11" r:id="rId1"/>
    <sheet name="5月" sheetId="12" r:id="rId2"/>
    <sheet name="6月" sheetId="13" r:id="rId3"/>
    <sheet name="7月" sheetId="14" r:id="rId4"/>
    <sheet name="８月" sheetId="15" r:id="rId5"/>
    <sheet name="9月" sheetId="16" r:id="rId6"/>
    <sheet name="10月" sheetId="17" r:id="rId7"/>
    <sheet name="11月 " sheetId="18" r:id="rId8"/>
    <sheet name="12月 " sheetId="19" r:id="rId9"/>
    <sheet name="1月" sheetId="20" r:id="rId10"/>
    <sheet name="2月" sheetId="21" r:id="rId11"/>
    <sheet name="3月" sheetId="2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U5" i="22" l="1"/>
  <c r="BR5" i="22"/>
  <c r="BO5" i="22"/>
  <c r="P43" i="22" l="1"/>
  <c r="X43" i="22"/>
  <c r="AB43" i="22"/>
  <c r="AJ43" i="22"/>
  <c r="AN43" i="22"/>
  <c r="L43" i="22"/>
  <c r="P35" i="22"/>
  <c r="X35" i="22"/>
  <c r="AB35" i="22"/>
  <c r="AJ35" i="22"/>
  <c r="AN35" i="22"/>
  <c r="L35" i="22"/>
  <c r="BR26" i="22"/>
  <c r="BU26" i="22"/>
  <c r="BO26" i="22"/>
  <c r="V16" i="22"/>
  <c r="Y16" i="22"/>
  <c r="AB16" i="22"/>
  <c r="AE16" i="22"/>
  <c r="AE18" i="22" s="1"/>
  <c r="AH16" i="22"/>
  <c r="AK16" i="22"/>
  <c r="AN16" i="22"/>
  <c r="AQ16" i="22"/>
  <c r="AT16" i="22"/>
  <c r="AW16" i="22"/>
  <c r="AZ16" i="22"/>
  <c r="BC16" i="22"/>
  <c r="BC18" i="22" s="1"/>
  <c r="BF16" i="22"/>
  <c r="BI16" i="22"/>
  <c r="BL16" i="22"/>
  <c r="BO16" i="22"/>
  <c r="BR16" i="22"/>
  <c r="BU16" i="22"/>
  <c r="BX16" i="22"/>
  <c r="S16" i="22"/>
  <c r="S18" i="22" s="1"/>
  <c r="AQ7" i="22"/>
  <c r="AT7" i="22"/>
  <c r="AW7" i="22"/>
  <c r="AZ7" i="22"/>
  <c r="BC7" i="22"/>
  <c r="BF7" i="22"/>
  <c r="BI7" i="22"/>
  <c r="BL7" i="22"/>
  <c r="BO7" i="22"/>
  <c r="BR7" i="22"/>
  <c r="BU7" i="22"/>
  <c r="BX7" i="22"/>
  <c r="AH7" i="22"/>
  <c r="AK7" i="22"/>
  <c r="AN7" i="22"/>
  <c r="AE7" i="22"/>
  <c r="AE9" i="22" s="1"/>
  <c r="J7" i="12"/>
  <c r="B43" i="22"/>
  <c r="AZ40" i="22"/>
  <c r="AZ43" i="22" s="1"/>
  <c r="AV40" i="22"/>
  <c r="AV43" i="22" s="1"/>
  <c r="AR40" i="22"/>
  <c r="AR43" i="22" s="1"/>
  <c r="AF40" i="22"/>
  <c r="AF43" i="22" s="1"/>
  <c r="T40" i="22"/>
  <c r="T43" i="22" s="1"/>
  <c r="B40" i="22"/>
  <c r="AZ32" i="22"/>
  <c r="AZ35" i="22" s="1"/>
  <c r="AV32" i="22"/>
  <c r="AV35" i="22" s="1"/>
  <c r="AR32" i="22"/>
  <c r="AR35" i="22" s="1"/>
  <c r="AF32" i="22"/>
  <c r="AF35" i="22" s="1"/>
  <c r="T32" i="22"/>
  <c r="T35" i="22" s="1"/>
  <c r="BX26" i="22"/>
  <c r="BU28" i="22"/>
  <c r="BR28" i="22"/>
  <c r="BO28" i="22"/>
  <c r="BX24" i="22"/>
  <c r="BX28" i="22" s="1"/>
  <c r="AZ23" i="22"/>
  <c r="AV23" i="22"/>
  <c r="AR23" i="22"/>
  <c r="AF23" i="22"/>
  <c r="T23" i="22"/>
  <c r="BU18" i="22"/>
  <c r="BO18" i="22"/>
  <c r="BI18" i="22"/>
  <c r="AW18" i="22"/>
  <c r="AQ18" i="22"/>
  <c r="AK18" i="22"/>
  <c r="Y18" i="22"/>
  <c r="L17" i="22"/>
  <c r="BR18" i="22"/>
  <c r="BF18" i="22"/>
  <c r="AT18" i="22"/>
  <c r="AH18" i="22"/>
  <c r="V18" i="22"/>
  <c r="H16" i="22"/>
  <c r="L15" i="22"/>
  <c r="BX14" i="22"/>
  <c r="BX18" i="22" s="1"/>
  <c r="BL14" i="22"/>
  <c r="BL18" i="22" s="1"/>
  <c r="AZ14" i="22"/>
  <c r="AZ18" i="22" s="1"/>
  <c r="AN14" i="22"/>
  <c r="AN18" i="22" s="1"/>
  <c r="AB14" i="22"/>
  <c r="BO9" i="22"/>
  <c r="BI9" i="22"/>
  <c r="BC9" i="22"/>
  <c r="AW9" i="22"/>
  <c r="AQ9" i="22"/>
  <c r="AK9" i="22"/>
  <c r="P9" i="22"/>
  <c r="BS40" i="22" s="1"/>
  <c r="BS43" i="22" s="1"/>
  <c r="M9" i="22"/>
  <c r="BO40" i="22" s="1"/>
  <c r="BO43" i="22" s="1"/>
  <c r="J9" i="22"/>
  <c r="W8" i="22"/>
  <c r="BF9" i="22"/>
  <c r="AT9" i="22"/>
  <c r="AH9" i="22"/>
  <c r="S7" i="22"/>
  <c r="W6" i="22"/>
  <c r="BX5" i="22"/>
  <c r="BX9" i="22" s="1"/>
  <c r="BU9" i="22"/>
  <c r="BR9" i="22"/>
  <c r="BL5" i="22"/>
  <c r="BL9" i="22" s="1"/>
  <c r="AZ5" i="22"/>
  <c r="AZ9" i="22" s="1"/>
  <c r="AN5" i="22"/>
  <c r="AN9" i="22" s="1"/>
  <c r="S5" i="22"/>
  <c r="BO40" i="21"/>
  <c r="BD23" i="22" l="1"/>
  <c r="AR25" i="22" s="1"/>
  <c r="S9" i="22"/>
  <c r="BW40" i="22" s="1"/>
  <c r="AB18" i="22"/>
  <c r="BW43" i="22"/>
  <c r="BD40" i="22"/>
  <c r="BD43" i="22" s="1"/>
  <c r="BD32" i="22"/>
  <c r="BD35" i="22" s="1"/>
  <c r="BU5" i="21"/>
  <c r="BR5" i="21"/>
  <c r="BO5" i="21"/>
  <c r="AJ25" i="22" l="1"/>
  <c r="X25" i="22"/>
  <c r="L25" i="22"/>
  <c r="P25" i="22"/>
  <c r="AF25" i="22"/>
  <c r="AN25" i="22"/>
  <c r="T25" i="22"/>
  <c r="BD25" i="22"/>
  <c r="AZ25" i="22"/>
  <c r="AB25" i="22"/>
  <c r="AV25" i="22"/>
  <c r="B40" i="21"/>
  <c r="BC16" i="21"/>
  <c r="AH7" i="21"/>
  <c r="AN43" i="21"/>
  <c r="AJ43" i="21"/>
  <c r="AB43" i="21"/>
  <c r="X43" i="21"/>
  <c r="P43" i="21"/>
  <c r="L43" i="21"/>
  <c r="AN35" i="21"/>
  <c r="AJ35" i="21"/>
  <c r="AB35" i="21"/>
  <c r="X35" i="21"/>
  <c r="P35" i="21"/>
  <c r="L35" i="21"/>
  <c r="BX26" i="21"/>
  <c r="BU26" i="21"/>
  <c r="BR26" i="21"/>
  <c r="BO26" i="21"/>
  <c r="BX16" i="21"/>
  <c r="BU16" i="21"/>
  <c r="BR16" i="21"/>
  <c r="BO16" i="21"/>
  <c r="BL16" i="21"/>
  <c r="BI16" i="21"/>
  <c r="BF16" i="21"/>
  <c r="AZ16" i="21"/>
  <c r="AW16" i="21"/>
  <c r="AT16" i="21"/>
  <c r="AQ16" i="21"/>
  <c r="AN16" i="21"/>
  <c r="AK16" i="21"/>
  <c r="AH16" i="21"/>
  <c r="AE16" i="21"/>
  <c r="AB16" i="21"/>
  <c r="Y16" i="21"/>
  <c r="V16" i="21"/>
  <c r="S16" i="21"/>
  <c r="BX7" i="21"/>
  <c r="BU7" i="21"/>
  <c r="BR7" i="21"/>
  <c r="BO7" i="21"/>
  <c r="BL7" i="21"/>
  <c r="BI7" i="21"/>
  <c r="BF7" i="21"/>
  <c r="BC7" i="21"/>
  <c r="AZ7" i="21"/>
  <c r="AW7" i="21"/>
  <c r="AT7" i="21"/>
  <c r="AQ7" i="21"/>
  <c r="AN7" i="21"/>
  <c r="AK7" i="21"/>
  <c r="AE7" i="21"/>
  <c r="S5" i="21" l="1"/>
  <c r="B43" i="21"/>
  <c r="AZ40" i="21"/>
  <c r="AZ43" i="21" s="1"/>
  <c r="AV40" i="21"/>
  <c r="AV43" i="21" s="1"/>
  <c r="AR40" i="21"/>
  <c r="AR43" i="21" s="1"/>
  <c r="AF40" i="21"/>
  <c r="AF43" i="21" s="1"/>
  <c r="T40" i="21"/>
  <c r="T43" i="21" s="1"/>
  <c r="AZ32" i="21"/>
  <c r="AZ35" i="21" s="1"/>
  <c r="AV32" i="21"/>
  <c r="AV35" i="21" s="1"/>
  <c r="AR32" i="21"/>
  <c r="AR35" i="21" s="1"/>
  <c r="AF32" i="21"/>
  <c r="AF35" i="21" s="1"/>
  <c r="T32" i="21"/>
  <c r="BU28" i="21"/>
  <c r="BR28" i="21"/>
  <c r="BO28" i="21"/>
  <c r="BX24" i="21"/>
  <c r="BX28" i="21" s="1"/>
  <c r="AZ23" i="21"/>
  <c r="AV23" i="21"/>
  <c r="AR23" i="21"/>
  <c r="AF23" i="21"/>
  <c r="T23" i="21"/>
  <c r="BR18" i="21"/>
  <c r="BF18" i="21"/>
  <c r="AT18" i="21"/>
  <c r="AH18" i="21"/>
  <c r="V18" i="21"/>
  <c r="L17" i="21"/>
  <c r="BU18" i="21"/>
  <c r="BO18" i="21"/>
  <c r="BI18" i="21"/>
  <c r="BC18" i="21"/>
  <c r="AW18" i="21"/>
  <c r="AQ18" i="21"/>
  <c r="AK18" i="21"/>
  <c r="AE18" i="21"/>
  <c r="Y18" i="21"/>
  <c r="S18" i="21"/>
  <c r="H16" i="21"/>
  <c r="L15" i="21"/>
  <c r="BX14" i="21"/>
  <c r="BX18" i="21" s="1"/>
  <c r="BL14" i="21"/>
  <c r="BL18" i="21" s="1"/>
  <c r="AZ14" i="21"/>
  <c r="AZ18" i="21" s="1"/>
  <c r="AN14" i="21"/>
  <c r="AN18" i="21" s="1"/>
  <c r="AB14" i="21"/>
  <c r="AB18" i="21" s="1"/>
  <c r="BR9" i="21"/>
  <c r="BF9" i="21"/>
  <c r="AT9" i="21"/>
  <c r="AH9" i="21"/>
  <c r="P9" i="21"/>
  <c r="BS40" i="21" s="1"/>
  <c r="BS43" i="21" s="1"/>
  <c r="M9" i="21"/>
  <c r="BO43" i="21" s="1"/>
  <c r="J9" i="21"/>
  <c r="W8" i="21"/>
  <c r="BI9" i="21"/>
  <c r="BC9" i="21"/>
  <c r="AW9" i="21"/>
  <c r="AQ9" i="21"/>
  <c r="AK9" i="21"/>
  <c r="AE9" i="21"/>
  <c r="S7" i="21"/>
  <c r="W6" i="21"/>
  <c r="BU9" i="21"/>
  <c r="BX5" i="21"/>
  <c r="BX9" i="21" s="1"/>
  <c r="BO9" i="21"/>
  <c r="BL5" i="21"/>
  <c r="BL9" i="21" s="1"/>
  <c r="AZ5" i="21"/>
  <c r="AZ9" i="21" s="1"/>
  <c r="AN5" i="21"/>
  <c r="AN9" i="21" s="1"/>
  <c r="S9" i="21" l="1"/>
  <c r="BW40" i="21" s="1"/>
  <c r="BD40" i="21"/>
  <c r="BD43" i="21" s="1"/>
  <c r="BD32" i="21"/>
  <c r="BD35" i="21" s="1"/>
  <c r="T35" i="21"/>
  <c r="BD23" i="21"/>
  <c r="BD25" i="21" s="1"/>
  <c r="BW43" i="21"/>
  <c r="BU5" i="20"/>
  <c r="BR5" i="20"/>
  <c r="BO5" i="20"/>
  <c r="AF25" i="21" l="1"/>
  <c r="AJ25" i="21"/>
  <c r="AZ25" i="21"/>
  <c r="P25" i="21"/>
  <c r="L25" i="21"/>
  <c r="AV25" i="21"/>
  <c r="X25" i="21"/>
  <c r="T25" i="21"/>
  <c r="AN25" i="21"/>
  <c r="AR25" i="21"/>
  <c r="AB25" i="21"/>
  <c r="P43" i="20"/>
  <c r="X43" i="20"/>
  <c r="AB43" i="20"/>
  <c r="AJ43" i="20"/>
  <c r="AN43" i="20"/>
  <c r="L43" i="20"/>
  <c r="BU26" i="20"/>
  <c r="BR26" i="20"/>
  <c r="BO26" i="20"/>
  <c r="BO28" i="20" s="1"/>
  <c r="AB14" i="20"/>
  <c r="BU16" i="20"/>
  <c r="BR16" i="20"/>
  <c r="BR18" i="20" s="1"/>
  <c r="BO16" i="20"/>
  <c r="BI16" i="20"/>
  <c r="BF16" i="20"/>
  <c r="BF18" i="20" s="1"/>
  <c r="BC16" i="20"/>
  <c r="BC18" i="20" s="1"/>
  <c r="AW16" i="20"/>
  <c r="AW18" i="20" s="1"/>
  <c r="AT16" i="20"/>
  <c r="AQ16" i="20"/>
  <c r="AK16" i="20"/>
  <c r="AK18" i="20" s="1"/>
  <c r="AH16" i="20"/>
  <c r="AH18" i="20" s="1"/>
  <c r="AE16" i="20"/>
  <c r="Y16" i="20"/>
  <c r="V16" i="20"/>
  <c r="V18" i="20" s="1"/>
  <c r="S16" i="20"/>
  <c r="S18" i="20" s="1"/>
  <c r="BI7" i="20"/>
  <c r="BI9" i="20" s="1"/>
  <c r="BF7" i="20"/>
  <c r="BF9" i="20" s="1"/>
  <c r="BC7" i="20"/>
  <c r="AW7" i="20"/>
  <c r="AT7" i="20"/>
  <c r="AT9" i="20" s="1"/>
  <c r="AQ7" i="20"/>
  <c r="AK7" i="20"/>
  <c r="AH7" i="20"/>
  <c r="AE7" i="20"/>
  <c r="AK9" i="20"/>
  <c r="J9" i="20"/>
  <c r="B43" i="20"/>
  <c r="AZ40" i="20"/>
  <c r="AZ43" i="20" s="1"/>
  <c r="AV40" i="20"/>
  <c r="AV43" i="20" s="1"/>
  <c r="AR40" i="20"/>
  <c r="AR43" i="20" s="1"/>
  <c r="AF40" i="20"/>
  <c r="AF43" i="20" s="1"/>
  <c r="T40" i="20"/>
  <c r="T43" i="20" s="1"/>
  <c r="B40" i="20"/>
  <c r="AZ32" i="20"/>
  <c r="AV32" i="20"/>
  <c r="AR32" i="20"/>
  <c r="AF32" i="20"/>
  <c r="T32" i="20"/>
  <c r="BU28" i="20"/>
  <c r="BR28" i="20"/>
  <c r="BX24" i="20"/>
  <c r="AZ23" i="20"/>
  <c r="AV23" i="20"/>
  <c r="AR23" i="20"/>
  <c r="AF23" i="20"/>
  <c r="T23" i="20"/>
  <c r="BO18" i="20"/>
  <c r="AQ18" i="20"/>
  <c r="AE18" i="20"/>
  <c r="L17" i="20"/>
  <c r="BU18" i="20"/>
  <c r="BI18" i="20"/>
  <c r="AT18" i="20"/>
  <c r="Y18" i="20"/>
  <c r="H16" i="20"/>
  <c r="L15" i="20"/>
  <c r="BX14" i="20"/>
  <c r="BL14" i="20"/>
  <c r="AZ14" i="20"/>
  <c r="AN14" i="20"/>
  <c r="BC9" i="20"/>
  <c r="AQ9" i="20"/>
  <c r="AE9" i="20"/>
  <c r="P9" i="20"/>
  <c r="BS40" i="20" s="1"/>
  <c r="M9" i="20"/>
  <c r="BO40" i="20" s="1"/>
  <c r="BO43" i="20" s="1"/>
  <c r="W8" i="20"/>
  <c r="AW9" i="20"/>
  <c r="AH9" i="20"/>
  <c r="S7" i="20"/>
  <c r="W6" i="20"/>
  <c r="BX5" i="20"/>
  <c r="BL5" i="20"/>
  <c r="AZ5" i="20"/>
  <c r="AN5" i="20"/>
  <c r="S5" i="20"/>
  <c r="BD23" i="20" l="1"/>
  <c r="AZ25" i="20" s="1"/>
  <c r="S9" i="20"/>
  <c r="BW40" i="20" s="1"/>
  <c r="AJ25" i="20"/>
  <c r="AB25" i="20"/>
  <c r="BD40" i="20"/>
  <c r="BD43" i="20" s="1"/>
  <c r="BD32" i="20"/>
  <c r="AR25" i="20" l="1"/>
  <c r="AF25" i="20"/>
  <c r="P25" i="20"/>
  <c r="X25" i="20"/>
  <c r="L25" i="20"/>
  <c r="AV25" i="20"/>
  <c r="BD25" i="20"/>
  <c r="T25" i="20"/>
  <c r="AN25" i="20"/>
  <c r="P43" i="19"/>
  <c r="X43" i="19"/>
  <c r="AB43" i="19"/>
  <c r="AJ43" i="19"/>
  <c r="AN43" i="19"/>
  <c r="L43" i="19"/>
  <c r="BR26" i="19"/>
  <c r="BU26" i="19"/>
  <c r="BO26" i="19"/>
  <c r="V16" i="19"/>
  <c r="Y16" i="19"/>
  <c r="AE16" i="19"/>
  <c r="AE18" i="19" s="1"/>
  <c r="AH16" i="19"/>
  <c r="AK16" i="19"/>
  <c r="AQ16" i="19"/>
  <c r="AT16" i="19"/>
  <c r="AW16" i="19"/>
  <c r="BC16" i="19"/>
  <c r="BC18" i="19" s="1"/>
  <c r="BF16" i="19"/>
  <c r="BI16" i="19"/>
  <c r="BO16" i="19"/>
  <c r="BO18" i="19" s="1"/>
  <c r="BR16" i="19"/>
  <c r="BU16" i="19"/>
  <c r="S16" i="19"/>
  <c r="S18" i="19" s="1"/>
  <c r="AH7" i="19"/>
  <c r="AK7" i="19"/>
  <c r="AQ7" i="19"/>
  <c r="AQ9" i="19" s="1"/>
  <c r="AT7" i="19"/>
  <c r="AW7" i="19"/>
  <c r="BC7" i="19"/>
  <c r="BC9" i="19" s="1"/>
  <c r="BF7" i="19"/>
  <c r="BI7" i="19"/>
  <c r="AE7" i="19"/>
  <c r="AE9" i="19" s="1"/>
  <c r="AH9" i="19"/>
  <c r="B43" i="19"/>
  <c r="AZ40" i="19"/>
  <c r="AZ43" i="19" s="1"/>
  <c r="AV40" i="19"/>
  <c r="AV43" i="19" s="1"/>
  <c r="AR40" i="19"/>
  <c r="AR43" i="19" s="1"/>
  <c r="AF40" i="19"/>
  <c r="AF43" i="19" s="1"/>
  <c r="T40" i="19"/>
  <c r="T43" i="19" s="1"/>
  <c r="B40" i="19"/>
  <c r="AZ32" i="19"/>
  <c r="AV32" i="19"/>
  <c r="AR32" i="19"/>
  <c r="AF32" i="19"/>
  <c r="T32" i="19"/>
  <c r="BU28" i="19"/>
  <c r="BR28" i="19"/>
  <c r="BO28" i="19"/>
  <c r="BX24" i="19"/>
  <c r="AZ23" i="19"/>
  <c r="AV23" i="19"/>
  <c r="AR23" i="19"/>
  <c r="AF23" i="19"/>
  <c r="T23" i="19"/>
  <c r="BU18" i="19"/>
  <c r="BR18" i="19"/>
  <c r="BF18" i="19"/>
  <c r="AT18" i="19"/>
  <c r="AH18" i="19"/>
  <c r="V18" i="19"/>
  <c r="L17" i="19"/>
  <c r="BI18" i="19"/>
  <c r="AW18" i="19"/>
  <c r="AQ18" i="19"/>
  <c r="AK18" i="19"/>
  <c r="Y18" i="19"/>
  <c r="H16" i="19"/>
  <c r="L15" i="19"/>
  <c r="BX14" i="19"/>
  <c r="BL14" i="19"/>
  <c r="AZ14" i="19"/>
  <c r="AN14" i="19"/>
  <c r="AB14" i="19"/>
  <c r="BI9" i="19"/>
  <c r="BF9" i="19"/>
  <c r="AW9" i="19"/>
  <c r="AT9" i="19"/>
  <c r="AK9" i="19"/>
  <c r="P9" i="19"/>
  <c r="BS40" i="19" s="1"/>
  <c r="M9" i="19"/>
  <c r="BO40" i="19" s="1"/>
  <c r="BO43" i="19" s="1"/>
  <c r="J9" i="19"/>
  <c r="W8" i="19"/>
  <c r="S7" i="19"/>
  <c r="W6" i="19"/>
  <c r="BU5" i="19"/>
  <c r="BR5" i="19"/>
  <c r="BR7" i="20" s="1"/>
  <c r="BR9" i="20" s="1"/>
  <c r="BO5" i="19"/>
  <c r="BO7" i="20" s="1"/>
  <c r="BO9" i="20" s="1"/>
  <c r="BL5" i="19"/>
  <c r="AZ5" i="19"/>
  <c r="AN5" i="19"/>
  <c r="AN7" i="20" s="1"/>
  <c r="AN9" i="20" s="1"/>
  <c r="S5" i="19"/>
  <c r="AN16" i="20" l="1"/>
  <c r="AN18" i="20" s="1"/>
  <c r="AZ16" i="20"/>
  <c r="AZ18" i="20" s="1"/>
  <c r="AZ7" i="20"/>
  <c r="AZ9" i="20" s="1"/>
  <c r="BU7" i="20"/>
  <c r="BU9" i="20" s="1"/>
  <c r="BL16" i="20"/>
  <c r="BL18" i="20" s="1"/>
  <c r="BL7" i="20"/>
  <c r="BL9" i="20" s="1"/>
  <c r="AB16" i="20"/>
  <c r="AB18" i="20" s="1"/>
  <c r="BX16" i="20"/>
  <c r="BX18" i="20" s="1"/>
  <c r="BX26" i="20"/>
  <c r="BX28" i="20" s="1"/>
  <c r="BD23" i="19"/>
  <c r="AB25" i="19" s="1"/>
  <c r="BX5" i="19"/>
  <c r="S9" i="19"/>
  <c r="BW40" i="19" s="1"/>
  <c r="AV25" i="19"/>
  <c r="BD40" i="19"/>
  <c r="BD43" i="19" s="1"/>
  <c r="AN25" i="19"/>
  <c r="BD32" i="19"/>
  <c r="W8" i="18"/>
  <c r="AZ25" i="19" l="1"/>
  <c r="P25" i="19"/>
  <c r="AJ25" i="19"/>
  <c r="T25" i="19"/>
  <c r="X25" i="19"/>
  <c r="L25" i="19"/>
  <c r="BD25" i="19"/>
  <c r="BX7" i="20"/>
  <c r="BX9" i="20" s="1"/>
  <c r="AR25" i="19"/>
  <c r="AF25" i="19"/>
  <c r="BI16" i="18"/>
  <c r="BF16" i="18"/>
  <c r="BC16" i="18"/>
  <c r="AW16" i="18"/>
  <c r="AT16" i="18"/>
  <c r="AQ16" i="18"/>
  <c r="AK16" i="18"/>
  <c r="AH16" i="18"/>
  <c r="AE16" i="18"/>
  <c r="Y16" i="18"/>
  <c r="V16" i="18"/>
  <c r="S16" i="18"/>
  <c r="BI7" i="18"/>
  <c r="BF7" i="18"/>
  <c r="BC7" i="18"/>
  <c r="AW7" i="18"/>
  <c r="AT7" i="18"/>
  <c r="AQ7" i="18"/>
  <c r="AK7" i="18"/>
  <c r="AH7" i="18"/>
  <c r="AE7" i="18"/>
  <c r="B43" i="18" l="1"/>
  <c r="AZ40" i="18"/>
  <c r="AV40" i="18"/>
  <c r="AR40" i="18"/>
  <c r="AF40" i="18"/>
  <c r="T40" i="18"/>
  <c r="B40" i="18"/>
  <c r="AZ32" i="18"/>
  <c r="AV32" i="18"/>
  <c r="AR32" i="18"/>
  <c r="AF32" i="18"/>
  <c r="T32" i="18"/>
  <c r="BU28" i="18"/>
  <c r="BR28" i="18"/>
  <c r="BO28" i="18"/>
  <c r="BX26" i="18"/>
  <c r="BX24" i="18"/>
  <c r="AZ23" i="18"/>
  <c r="AV23" i="18"/>
  <c r="AR23" i="18"/>
  <c r="AF23" i="18"/>
  <c r="T23" i="18"/>
  <c r="BU18" i="18"/>
  <c r="BR18" i="18"/>
  <c r="BO18" i="18"/>
  <c r="BI18" i="18"/>
  <c r="AW18" i="18"/>
  <c r="AK18" i="18"/>
  <c r="Y18" i="18"/>
  <c r="L17" i="18"/>
  <c r="BX16" i="18"/>
  <c r="BF18" i="18"/>
  <c r="BC18" i="18"/>
  <c r="AT18" i="18"/>
  <c r="AQ18" i="18"/>
  <c r="AH18" i="18"/>
  <c r="AE18" i="18"/>
  <c r="V18" i="18"/>
  <c r="S18" i="18"/>
  <c r="H16" i="18"/>
  <c r="L15" i="18"/>
  <c r="BX14" i="18"/>
  <c r="BX16" i="19" s="1"/>
  <c r="BX18" i="19" s="1"/>
  <c r="BL14" i="18"/>
  <c r="BL16" i="19" s="1"/>
  <c r="BL18" i="19" s="1"/>
  <c r="AZ14" i="18"/>
  <c r="AZ16" i="19" s="1"/>
  <c r="AZ18" i="19" s="1"/>
  <c r="AN14" i="18"/>
  <c r="AN16" i="19" s="1"/>
  <c r="AN18" i="19" s="1"/>
  <c r="AB14" i="18"/>
  <c r="AB16" i="19" s="1"/>
  <c r="AB18" i="19" s="1"/>
  <c r="P9" i="18"/>
  <c r="BS40" i="18" s="1"/>
  <c r="M9" i="18"/>
  <c r="BO40" i="18" s="1"/>
  <c r="J9" i="18"/>
  <c r="BU7" i="18"/>
  <c r="BR7" i="18"/>
  <c r="BO7" i="18"/>
  <c r="BI9" i="18"/>
  <c r="BL7" i="18"/>
  <c r="BC9" i="18"/>
  <c r="AW9" i="18"/>
  <c r="AZ7" i="18"/>
  <c r="AQ9" i="18"/>
  <c r="AK9" i="18"/>
  <c r="AN7" i="18"/>
  <c r="AE9" i="18"/>
  <c r="S7" i="18"/>
  <c r="W6" i="18"/>
  <c r="BU5" i="18"/>
  <c r="BU7" i="19" s="1"/>
  <c r="BU9" i="19" s="1"/>
  <c r="BR5" i="18"/>
  <c r="BR7" i="19" s="1"/>
  <c r="BR9" i="19" s="1"/>
  <c r="BO5" i="18"/>
  <c r="BO7" i="19" s="1"/>
  <c r="BO9" i="19" s="1"/>
  <c r="BL5" i="18"/>
  <c r="BL7" i="19" s="1"/>
  <c r="BL9" i="19" s="1"/>
  <c r="AZ5" i="18"/>
  <c r="AZ7" i="19" s="1"/>
  <c r="AZ9" i="19" s="1"/>
  <c r="AN5" i="18"/>
  <c r="AN7" i="19" s="1"/>
  <c r="AN9" i="19" s="1"/>
  <c r="S5" i="18"/>
  <c r="BX28" i="18" l="1"/>
  <c r="BX26" i="19"/>
  <c r="BX28" i="19" s="1"/>
  <c r="BD32" i="18"/>
  <c r="BD23" i="18"/>
  <c r="L25" i="18" s="1"/>
  <c r="BL9" i="18"/>
  <c r="BU9" i="18"/>
  <c r="BX7" i="18"/>
  <c r="BX18" i="18"/>
  <c r="BO9" i="18"/>
  <c r="AN9" i="18"/>
  <c r="S9" i="18"/>
  <c r="BW40" i="18" s="1"/>
  <c r="AZ9" i="18"/>
  <c r="AN25" i="18"/>
  <c r="P25" i="18"/>
  <c r="BX5" i="18"/>
  <c r="AH9" i="18"/>
  <c r="AT9" i="18"/>
  <c r="BF9" i="18"/>
  <c r="BR9" i="18"/>
  <c r="AV25" i="18"/>
  <c r="BD40" i="18"/>
  <c r="AB16" i="18"/>
  <c r="AB18" i="18" s="1"/>
  <c r="AN16" i="18"/>
  <c r="AN18" i="18" s="1"/>
  <c r="AZ16" i="18"/>
  <c r="AZ18" i="18" s="1"/>
  <c r="BL16" i="18"/>
  <c r="BL18" i="18" s="1"/>
  <c r="BX9" i="18" l="1"/>
  <c r="BX7" i="19"/>
  <c r="BX9" i="19" s="1"/>
  <c r="BD25" i="18"/>
  <c r="AB25" i="18"/>
  <c r="AF25" i="18"/>
  <c r="AJ25" i="18"/>
  <c r="AZ25" i="18"/>
  <c r="X25" i="18"/>
  <c r="T25" i="18"/>
  <c r="AR25" i="18"/>
  <c r="AZ23" i="17" l="1"/>
  <c r="BI16" i="17"/>
  <c r="BF16" i="17"/>
  <c r="BC16" i="17"/>
  <c r="AW16" i="17"/>
  <c r="AT16" i="17"/>
  <c r="AQ16" i="17"/>
  <c r="AK16" i="17"/>
  <c r="AH16" i="17"/>
  <c r="AE16" i="17"/>
  <c r="Y16" i="17"/>
  <c r="V16" i="17"/>
  <c r="S16" i="17"/>
  <c r="BI7" i="17"/>
  <c r="BF7" i="17"/>
  <c r="BC7" i="17"/>
  <c r="AW7" i="17"/>
  <c r="AT7" i="17"/>
  <c r="AQ7" i="17"/>
  <c r="AK7" i="17"/>
  <c r="AH7" i="17"/>
  <c r="AE7" i="17"/>
  <c r="BO5" i="17"/>
  <c r="W6" i="17"/>
  <c r="B43" i="17" l="1"/>
  <c r="AZ40" i="17"/>
  <c r="AV40" i="17"/>
  <c r="AR40" i="17"/>
  <c r="AF40" i="17"/>
  <c r="T40" i="17"/>
  <c r="B40" i="17"/>
  <c r="AZ32" i="17"/>
  <c r="AV32" i="17"/>
  <c r="AR32" i="17"/>
  <c r="AF32" i="17"/>
  <c r="T32" i="17"/>
  <c r="BU28" i="17"/>
  <c r="BX26" i="17"/>
  <c r="BO28" i="17"/>
  <c r="BX24" i="17"/>
  <c r="AV23" i="17"/>
  <c r="AR23" i="17"/>
  <c r="AF23" i="17"/>
  <c r="T23" i="17"/>
  <c r="BR18" i="17"/>
  <c r="BF18" i="17"/>
  <c r="AT18" i="17"/>
  <c r="AH18" i="17"/>
  <c r="V18" i="17"/>
  <c r="L17" i="17"/>
  <c r="BU18" i="17"/>
  <c r="BX16" i="17"/>
  <c r="BO18" i="17"/>
  <c r="BI18" i="17"/>
  <c r="BL16" i="17"/>
  <c r="BC18" i="17"/>
  <c r="AW18" i="17"/>
  <c r="AZ16" i="17"/>
  <c r="AQ18" i="17"/>
  <c r="AK18" i="17"/>
  <c r="AN16" i="17"/>
  <c r="AE18" i="17"/>
  <c r="Y18" i="17"/>
  <c r="AB16" i="17"/>
  <c r="S18" i="17"/>
  <c r="H16" i="17"/>
  <c r="L15" i="17"/>
  <c r="BX14" i="17"/>
  <c r="BL14" i="17"/>
  <c r="AZ14" i="17"/>
  <c r="AN14" i="17"/>
  <c r="AB14" i="17"/>
  <c r="BF9" i="17"/>
  <c r="AT9" i="17"/>
  <c r="AH9" i="17"/>
  <c r="M9" i="17"/>
  <c r="BO40" i="17" s="1"/>
  <c r="W8" i="17"/>
  <c r="BU7" i="17"/>
  <c r="BR7" i="17"/>
  <c r="BX7" i="17" s="1"/>
  <c r="BO7" i="17"/>
  <c r="BI9" i="17"/>
  <c r="BL7" i="17"/>
  <c r="BC9" i="17"/>
  <c r="AW9" i="17"/>
  <c r="AZ7" i="17"/>
  <c r="AQ9" i="17"/>
  <c r="AK9" i="17"/>
  <c r="AN7" i="17"/>
  <c r="AE9" i="17"/>
  <c r="P9" i="17"/>
  <c r="BS40" i="17" s="1"/>
  <c r="S7" i="17"/>
  <c r="J9" i="17"/>
  <c r="BU5" i="17"/>
  <c r="BR5" i="17"/>
  <c r="BL5" i="17"/>
  <c r="BL9" i="17" s="1"/>
  <c r="AZ5" i="17"/>
  <c r="AN5" i="17"/>
  <c r="S5" i="17"/>
  <c r="AN9" i="17" l="1"/>
  <c r="BD40" i="17"/>
  <c r="BD32" i="17"/>
  <c r="BD23" i="17"/>
  <c r="BD25" i="17" s="1"/>
  <c r="AZ18" i="17"/>
  <c r="AB18" i="17"/>
  <c r="AZ9" i="17"/>
  <c r="AN18" i="17"/>
  <c r="BR9" i="17"/>
  <c r="BX28" i="17"/>
  <c r="BX5" i="17"/>
  <c r="BX18" i="17"/>
  <c r="BU9" i="17"/>
  <c r="BO9" i="17"/>
  <c r="S9" i="17"/>
  <c r="BW40" i="17" s="1"/>
  <c r="BX9" i="17"/>
  <c r="BL18" i="17"/>
  <c r="AB25" i="17"/>
  <c r="AR25" i="17"/>
  <c r="BR28" i="17"/>
  <c r="T25" i="17"/>
  <c r="AJ25" i="17"/>
  <c r="AN25" i="17"/>
  <c r="BC7" i="16"/>
  <c r="X25" i="17" l="1"/>
  <c r="L25" i="17"/>
  <c r="AZ25" i="17"/>
  <c r="P25" i="17"/>
  <c r="AV25" i="17"/>
  <c r="AF25" i="17"/>
  <c r="AZ5" i="16"/>
  <c r="BU26" i="16"/>
  <c r="BR26" i="16"/>
  <c r="BO26" i="16"/>
  <c r="BO7" i="16" s="1"/>
  <c r="BU16" i="16"/>
  <c r="BU18" i="16" s="1"/>
  <c r="BR16" i="16"/>
  <c r="BO16" i="16"/>
  <c r="BI16" i="16"/>
  <c r="BI18" i="16" s="1"/>
  <c r="BF16" i="16"/>
  <c r="BF18" i="16" s="1"/>
  <c r="BC16" i="16"/>
  <c r="AW16" i="16"/>
  <c r="AT16" i="16"/>
  <c r="AQ16" i="16"/>
  <c r="AQ18" i="16" s="1"/>
  <c r="AK16" i="16"/>
  <c r="AH16" i="16"/>
  <c r="AH18" i="16" s="1"/>
  <c r="AE16" i="16"/>
  <c r="AE18" i="16" s="1"/>
  <c r="Y16" i="16"/>
  <c r="Y18" i="16" s="1"/>
  <c r="V16" i="16"/>
  <c r="S16" i="16"/>
  <c r="BI7" i="16"/>
  <c r="BI9" i="16" s="1"/>
  <c r="BF7" i="16"/>
  <c r="BL7" i="16" s="1"/>
  <c r="AW7" i="16"/>
  <c r="AT7" i="16"/>
  <c r="AQ7" i="16"/>
  <c r="AQ9" i="16" s="1"/>
  <c r="AK7" i="16"/>
  <c r="AK9" i="16" s="1"/>
  <c r="AH7" i="16"/>
  <c r="AH9" i="16" s="1"/>
  <c r="AE7" i="16"/>
  <c r="P7" i="16"/>
  <c r="P9" i="16" s="1"/>
  <c r="BS40" i="16" s="1"/>
  <c r="M7" i="16"/>
  <c r="M9" i="16" s="1"/>
  <c r="BO40" i="16" s="1"/>
  <c r="J7" i="16"/>
  <c r="B43" i="16"/>
  <c r="AZ40" i="16"/>
  <c r="AV40" i="16"/>
  <c r="AR40" i="16"/>
  <c r="AF40" i="16"/>
  <c r="T40" i="16"/>
  <c r="B40" i="16"/>
  <c r="AZ32" i="16"/>
  <c r="AV32" i="16"/>
  <c r="AR32" i="16"/>
  <c r="AF32" i="16"/>
  <c r="T32" i="16"/>
  <c r="BU28" i="16"/>
  <c r="BO28" i="16"/>
  <c r="BX24" i="16"/>
  <c r="AZ23" i="16"/>
  <c r="AV23" i="16"/>
  <c r="AR23" i="16"/>
  <c r="AF23" i="16"/>
  <c r="T23" i="16"/>
  <c r="BR18" i="16"/>
  <c r="AT18" i="16"/>
  <c r="V18" i="16"/>
  <c r="L17" i="16"/>
  <c r="BX16" i="16"/>
  <c r="BO18" i="16"/>
  <c r="BC18" i="16"/>
  <c r="AW18" i="16"/>
  <c r="AK18" i="16"/>
  <c r="AN16" i="16"/>
  <c r="S18" i="16"/>
  <c r="H16" i="16"/>
  <c r="L15" i="16"/>
  <c r="BX14" i="16"/>
  <c r="BL14" i="16"/>
  <c r="AZ14" i="16"/>
  <c r="AN14" i="16"/>
  <c r="AB14" i="16"/>
  <c r="BF9" i="16"/>
  <c r="AT9" i="16"/>
  <c r="W8" i="16"/>
  <c r="BU7" i="16"/>
  <c r="BC9" i="16"/>
  <c r="AW9" i="16"/>
  <c r="AN7" i="16"/>
  <c r="AE9" i="16"/>
  <c r="J9" i="16"/>
  <c r="W6" i="16"/>
  <c r="BU5" i="16"/>
  <c r="BR5" i="16"/>
  <c r="BO5" i="16"/>
  <c r="BL5" i="16"/>
  <c r="AN5" i="16"/>
  <c r="S5" i="16"/>
  <c r="BL18" i="16" l="1"/>
  <c r="S7" i="16"/>
  <c r="AB16" i="16"/>
  <c r="AB18" i="16" s="1"/>
  <c r="BL16" i="16"/>
  <c r="AN9" i="16"/>
  <c r="BU9" i="16"/>
  <c r="AZ16" i="16"/>
  <c r="AZ18" i="16" s="1"/>
  <c r="BX26" i="16"/>
  <c r="BX18" i="16"/>
  <c r="BL9" i="16"/>
  <c r="AZ7" i="16"/>
  <c r="AZ9" i="16" s="1"/>
  <c r="BD23" i="16"/>
  <c r="BD25" i="16" s="1"/>
  <c r="S9" i="16"/>
  <c r="BW40" i="16" s="1"/>
  <c r="BD40" i="16"/>
  <c r="BD32" i="16"/>
  <c r="BO9" i="16"/>
  <c r="BX5" i="16"/>
  <c r="BR7" i="16"/>
  <c r="AN18" i="16"/>
  <c r="BX28" i="16"/>
  <c r="BR28" i="16"/>
  <c r="T25" i="16"/>
  <c r="X25" i="16"/>
  <c r="AN25" i="16"/>
  <c r="AR23" i="15"/>
  <c r="BU26" i="15"/>
  <c r="BR26" i="15"/>
  <c r="BX26" i="15" s="1"/>
  <c r="BO26" i="15"/>
  <c r="BU16" i="15"/>
  <c r="BU7" i="15" s="1"/>
  <c r="BR16" i="15"/>
  <c r="BO16" i="15"/>
  <c r="BO7" i="15" s="1"/>
  <c r="BI16" i="15"/>
  <c r="BF16" i="15"/>
  <c r="BL16" i="15" s="1"/>
  <c r="BC16" i="15"/>
  <c r="AW16" i="15"/>
  <c r="AW18" i="15" s="1"/>
  <c r="AT16" i="15"/>
  <c r="AQ16" i="15"/>
  <c r="AK16" i="15"/>
  <c r="AH16" i="15"/>
  <c r="AN16" i="15" s="1"/>
  <c r="AE16" i="15"/>
  <c r="Y16" i="15"/>
  <c r="Y18" i="15" s="1"/>
  <c r="V16" i="15"/>
  <c r="S16" i="15"/>
  <c r="S18" i="15" s="1"/>
  <c r="BI7" i="15"/>
  <c r="BF7" i="15"/>
  <c r="BC7" i="15"/>
  <c r="AW7" i="15"/>
  <c r="AW9" i="15" s="1"/>
  <c r="AT7" i="15"/>
  <c r="AQ7" i="15"/>
  <c r="AQ9" i="15" s="1"/>
  <c r="AK7" i="15"/>
  <c r="AH7" i="15"/>
  <c r="AN7" i="15" s="1"/>
  <c r="AE7" i="15"/>
  <c r="P7" i="15"/>
  <c r="P9" i="15" s="1"/>
  <c r="BS40" i="15" s="1"/>
  <c r="M7" i="15"/>
  <c r="J7" i="15"/>
  <c r="J9" i="15" s="1"/>
  <c r="B43" i="15"/>
  <c r="AZ40" i="15"/>
  <c r="AV40" i="15"/>
  <c r="AR40" i="15"/>
  <c r="AF40" i="15"/>
  <c r="T40" i="15"/>
  <c r="B40" i="15"/>
  <c r="AZ32" i="15"/>
  <c r="AV32" i="15"/>
  <c r="AR32" i="15"/>
  <c r="AF32" i="15"/>
  <c r="T32" i="15"/>
  <c r="BU28" i="15"/>
  <c r="BO28" i="15"/>
  <c r="BX24" i="15"/>
  <c r="AZ23" i="15"/>
  <c r="AV23" i="15"/>
  <c r="AF23" i="15"/>
  <c r="T23" i="15"/>
  <c r="L17" i="15"/>
  <c r="BX16" i="15"/>
  <c r="BI18" i="15"/>
  <c r="BC18" i="15"/>
  <c r="AQ18" i="15"/>
  <c r="AK18" i="15"/>
  <c r="AE18" i="15"/>
  <c r="AB16" i="15"/>
  <c r="H16" i="15"/>
  <c r="L15" i="15"/>
  <c r="BX14" i="15"/>
  <c r="BL14" i="15"/>
  <c r="AZ14" i="15"/>
  <c r="AN14" i="15"/>
  <c r="AB14" i="15"/>
  <c r="W8" i="15"/>
  <c r="BR7" i="15"/>
  <c r="BI9" i="15"/>
  <c r="BL7" i="15"/>
  <c r="BC9" i="15"/>
  <c r="AK9" i="15"/>
  <c r="AE9" i="15"/>
  <c r="W6" i="15"/>
  <c r="BU5" i="15"/>
  <c r="BR5" i="15"/>
  <c r="BO5" i="15"/>
  <c r="BL5" i="15"/>
  <c r="AZ5" i="15"/>
  <c r="AN5" i="15"/>
  <c r="S5" i="15"/>
  <c r="BU9" i="15" l="1"/>
  <c r="BX18" i="15"/>
  <c r="BU18" i="15"/>
  <c r="S7" i="15"/>
  <c r="BX7" i="15"/>
  <c r="BR9" i="15"/>
  <c r="AB25" i="16"/>
  <c r="AZ25" i="16"/>
  <c r="P25" i="16"/>
  <c r="L25" i="16"/>
  <c r="AV25" i="16"/>
  <c r="AJ25" i="16"/>
  <c r="AF25" i="16"/>
  <c r="AR25" i="16"/>
  <c r="BX7" i="16"/>
  <c r="BX9" i="16" s="1"/>
  <c r="BR9" i="16"/>
  <c r="AB18" i="15"/>
  <c r="BL9" i="15"/>
  <c r="BD40" i="15"/>
  <c r="BD32" i="15"/>
  <c r="AN18" i="15"/>
  <c r="BO9" i="15"/>
  <c r="S9" i="15"/>
  <c r="BW40" i="15" s="1"/>
  <c r="AZ16" i="15"/>
  <c r="AZ18" i="15" s="1"/>
  <c r="AN9" i="15"/>
  <c r="AZ7" i="15"/>
  <c r="AZ9" i="15" s="1"/>
  <c r="BL18" i="15"/>
  <c r="BO18" i="15"/>
  <c r="BX28" i="15"/>
  <c r="M9" i="15"/>
  <c r="BO40" i="15" s="1"/>
  <c r="BF9" i="15"/>
  <c r="V18" i="15"/>
  <c r="AT18" i="15"/>
  <c r="BF18" i="15"/>
  <c r="BD23" i="15"/>
  <c r="AZ25" i="15" s="1"/>
  <c r="BR28" i="15"/>
  <c r="BX5" i="15"/>
  <c r="BX9" i="15" s="1"/>
  <c r="AH9" i="15"/>
  <c r="AT9" i="15"/>
  <c r="AH18" i="15"/>
  <c r="BR18" i="15"/>
  <c r="BU26" i="14"/>
  <c r="BR26" i="14"/>
  <c r="BX26" i="14" s="1"/>
  <c r="BO26" i="14"/>
  <c r="BU16" i="14"/>
  <c r="BR16" i="14"/>
  <c r="BO16" i="14"/>
  <c r="BI16" i="14"/>
  <c r="BF16" i="14"/>
  <c r="BC16" i="14"/>
  <c r="AW16" i="14"/>
  <c r="AZ16" i="14" s="1"/>
  <c r="AT16" i="14"/>
  <c r="AQ16" i="14"/>
  <c r="AK16" i="14"/>
  <c r="AH16" i="14"/>
  <c r="AH18" i="14" s="1"/>
  <c r="AE16" i="14"/>
  <c r="Y16" i="14"/>
  <c r="V16" i="14"/>
  <c r="S16" i="14"/>
  <c r="BI7" i="14"/>
  <c r="BF7" i="14"/>
  <c r="BC7" i="14"/>
  <c r="AW7" i="14"/>
  <c r="AZ7" i="14" s="1"/>
  <c r="AT7" i="14"/>
  <c r="AQ7" i="14"/>
  <c r="AK7" i="14"/>
  <c r="AH7" i="14"/>
  <c r="AH9" i="14" s="1"/>
  <c r="AE7" i="14"/>
  <c r="P7" i="14"/>
  <c r="M7" i="14"/>
  <c r="J7" i="14"/>
  <c r="B43" i="14"/>
  <c r="AZ40" i="14"/>
  <c r="AV40" i="14"/>
  <c r="AR40" i="14"/>
  <c r="AF40" i="14"/>
  <c r="T40" i="14"/>
  <c r="B40" i="14"/>
  <c r="AZ32" i="14"/>
  <c r="AV32" i="14"/>
  <c r="AR32" i="14"/>
  <c r="AF32" i="14"/>
  <c r="T32" i="14"/>
  <c r="BU28" i="14"/>
  <c r="BO28" i="14"/>
  <c r="BX24" i="14"/>
  <c r="AZ23" i="14"/>
  <c r="AV23" i="14"/>
  <c r="AR23" i="14"/>
  <c r="AF23" i="14"/>
  <c r="T23" i="14"/>
  <c r="BR18" i="14"/>
  <c r="BF18" i="14"/>
  <c r="AT18" i="14"/>
  <c r="V18" i="14"/>
  <c r="L17" i="14"/>
  <c r="BU18" i="14"/>
  <c r="BX16" i="14"/>
  <c r="BO18" i="14"/>
  <c r="BI18" i="14"/>
  <c r="BL16" i="14"/>
  <c r="BC18" i="14"/>
  <c r="AW18" i="14"/>
  <c r="AQ18" i="14"/>
  <c r="AK18" i="14"/>
  <c r="AN16" i="14"/>
  <c r="AE18" i="14"/>
  <c r="Y18" i="14"/>
  <c r="AB16" i="14"/>
  <c r="S18" i="14"/>
  <c r="H16" i="14"/>
  <c r="L15" i="14"/>
  <c r="BX14" i="14"/>
  <c r="BL14" i="14"/>
  <c r="AZ14" i="14"/>
  <c r="AN14" i="14"/>
  <c r="AB14" i="14"/>
  <c r="BF9" i="14"/>
  <c r="AT9" i="14"/>
  <c r="M9" i="14"/>
  <c r="BO40" i="14" s="1"/>
  <c r="W8" i="14"/>
  <c r="BU7" i="14"/>
  <c r="BO7" i="14"/>
  <c r="BI9" i="14"/>
  <c r="BL7" i="14"/>
  <c r="BC9" i="14"/>
  <c r="AW9" i="14"/>
  <c r="AQ9" i="14"/>
  <c r="AK9" i="14"/>
  <c r="AN7" i="14"/>
  <c r="AE9" i="14"/>
  <c r="P9" i="14"/>
  <c r="BS40" i="14" s="1"/>
  <c r="S7" i="14"/>
  <c r="S9" i="14" s="1"/>
  <c r="BW40" i="14" s="1"/>
  <c r="J9" i="14"/>
  <c r="W6" i="14"/>
  <c r="BU5" i="14"/>
  <c r="BU9" i="14" s="1"/>
  <c r="BR5" i="14"/>
  <c r="BO5" i="14"/>
  <c r="BL5" i="14"/>
  <c r="BL9" i="14" s="1"/>
  <c r="AZ5" i="14"/>
  <c r="AN5" i="14"/>
  <c r="AN9" i="14" s="1"/>
  <c r="S5" i="14"/>
  <c r="AZ9" i="14" l="1"/>
  <c r="BX5" i="14"/>
  <c r="BD25" i="15"/>
  <c r="AN25" i="15"/>
  <c r="X25" i="15"/>
  <c r="P25" i="15"/>
  <c r="AJ25" i="15"/>
  <c r="AF25" i="15"/>
  <c r="AR25" i="15"/>
  <c r="AB25" i="15"/>
  <c r="L25" i="15"/>
  <c r="T25" i="15"/>
  <c r="AV25" i="15"/>
  <c r="BD23" i="14"/>
  <c r="BD25" i="14" s="1"/>
  <c r="BX18" i="14"/>
  <c r="BD40" i="14"/>
  <c r="BD32" i="14"/>
  <c r="BO9" i="14"/>
  <c r="AZ18" i="14"/>
  <c r="AB18" i="14"/>
  <c r="BR7" i="14"/>
  <c r="AN18" i="14"/>
  <c r="BX28" i="14"/>
  <c r="BL18" i="14"/>
  <c r="AR25" i="14"/>
  <c r="BR28" i="14"/>
  <c r="X25" i="14"/>
  <c r="BU26" i="13"/>
  <c r="BR26" i="13"/>
  <c r="BO26" i="13"/>
  <c r="BU16" i="13"/>
  <c r="BR16" i="13"/>
  <c r="BO16" i="13"/>
  <c r="BI16" i="13"/>
  <c r="BF16" i="13"/>
  <c r="BC16" i="13"/>
  <c r="AW16" i="13"/>
  <c r="AW18" i="13" s="1"/>
  <c r="AT16" i="13"/>
  <c r="AQ16" i="13"/>
  <c r="AK16" i="13"/>
  <c r="AH16" i="13"/>
  <c r="AN16" i="13" s="1"/>
  <c r="AE16" i="13"/>
  <c r="Y16" i="13"/>
  <c r="V16" i="13"/>
  <c r="S16" i="13"/>
  <c r="S18" i="13" s="1"/>
  <c r="BI7" i="13"/>
  <c r="BF7" i="13"/>
  <c r="BC7" i="13"/>
  <c r="AW7" i="13"/>
  <c r="AW9" i="13" s="1"/>
  <c r="AT7" i="13"/>
  <c r="AQ7" i="13"/>
  <c r="AK7" i="13"/>
  <c r="AH7" i="13"/>
  <c r="AN7" i="13" s="1"/>
  <c r="AE7" i="13"/>
  <c r="P7" i="13"/>
  <c r="M7" i="13"/>
  <c r="J7" i="13"/>
  <c r="J9" i="13" s="1"/>
  <c r="B43" i="13"/>
  <c r="AZ40" i="13"/>
  <c r="AV40" i="13"/>
  <c r="AR40" i="13"/>
  <c r="AF40" i="13"/>
  <c r="T40" i="13"/>
  <c r="B40" i="13"/>
  <c r="AZ32" i="13"/>
  <c r="AV32" i="13"/>
  <c r="AR32" i="13"/>
  <c r="AF32" i="13"/>
  <c r="T32" i="13"/>
  <c r="BU28" i="13"/>
  <c r="BO28" i="13"/>
  <c r="BX24" i="13"/>
  <c r="AZ23" i="13"/>
  <c r="AV23" i="13"/>
  <c r="AR23" i="13"/>
  <c r="AF23" i="13"/>
  <c r="T23" i="13"/>
  <c r="L17" i="13"/>
  <c r="BU18" i="13"/>
  <c r="BX16" i="13"/>
  <c r="BI18" i="13"/>
  <c r="BL16" i="13"/>
  <c r="BC18" i="13"/>
  <c r="AQ18" i="13"/>
  <c r="AK18" i="13"/>
  <c r="AE18" i="13"/>
  <c r="Y18" i="13"/>
  <c r="AB16" i="13"/>
  <c r="H16" i="13"/>
  <c r="L15" i="13"/>
  <c r="BX14" i="13"/>
  <c r="BL14" i="13"/>
  <c r="AZ14" i="13"/>
  <c r="AN14" i="13"/>
  <c r="AB14" i="13"/>
  <c r="W8" i="13"/>
  <c r="BU7" i="13"/>
  <c r="BR7" i="13"/>
  <c r="BI9" i="13"/>
  <c r="BL7" i="13"/>
  <c r="BC9" i="13"/>
  <c r="AQ9" i="13"/>
  <c r="AK9" i="13"/>
  <c r="AE9" i="13"/>
  <c r="P9" i="13"/>
  <c r="BS40" i="13" s="1"/>
  <c r="S7" i="13"/>
  <c r="W6" i="13"/>
  <c r="BU5" i="13"/>
  <c r="BU9" i="13" s="1"/>
  <c r="BR5" i="13"/>
  <c r="BR9" i="13" s="1"/>
  <c r="BO5" i="13"/>
  <c r="BL5" i="13"/>
  <c r="AZ5" i="13"/>
  <c r="AN5" i="13"/>
  <c r="S5" i="13"/>
  <c r="BX7" i="13" l="1"/>
  <c r="BO7" i="13"/>
  <c r="BX26" i="13"/>
  <c r="AJ25" i="14"/>
  <c r="T25" i="14"/>
  <c r="AB25" i="14"/>
  <c r="AN25" i="14"/>
  <c r="AZ25" i="14"/>
  <c r="P25" i="14"/>
  <c r="L25" i="14"/>
  <c r="AF25" i="14"/>
  <c r="AV25" i="14"/>
  <c r="BX7" i="14"/>
  <c r="BX9" i="14" s="1"/>
  <c r="BR9" i="14"/>
  <c r="BD32" i="13"/>
  <c r="BD23" i="13"/>
  <c r="AZ25" i="13" s="1"/>
  <c r="BX18" i="13"/>
  <c r="AB18" i="13"/>
  <c r="BL9" i="13"/>
  <c r="BD40" i="13"/>
  <c r="T25" i="13"/>
  <c r="AN18" i="13"/>
  <c r="BO9" i="13"/>
  <c r="S9" i="13"/>
  <c r="BW40" i="13" s="1"/>
  <c r="AZ16" i="13"/>
  <c r="AZ18" i="13" s="1"/>
  <c r="AN9" i="13"/>
  <c r="AZ7" i="13"/>
  <c r="AZ9" i="13" s="1"/>
  <c r="BL18" i="13"/>
  <c r="BO18" i="13"/>
  <c r="BX28" i="13"/>
  <c r="AN25" i="13"/>
  <c r="AR25" i="13"/>
  <c r="AJ25" i="13"/>
  <c r="P25" i="13"/>
  <c r="BR28" i="13"/>
  <c r="BX5" i="13"/>
  <c r="BX9" i="13" s="1"/>
  <c r="M9" i="13"/>
  <c r="BO40" i="13" s="1"/>
  <c r="AT9" i="13"/>
  <c r="V18" i="13"/>
  <c r="AT18" i="13"/>
  <c r="BF18" i="13"/>
  <c r="BR18" i="13"/>
  <c r="AH9" i="13"/>
  <c r="BF9" i="13"/>
  <c r="AH18" i="13"/>
  <c r="AB25" i="13" l="1"/>
  <c r="X25" i="13"/>
  <c r="AV25" i="13"/>
  <c r="L25" i="13"/>
  <c r="BD25" i="13"/>
  <c r="AF25" i="13"/>
  <c r="B43" i="12" l="1"/>
  <c r="B40" i="12"/>
  <c r="BF7" i="12" l="1"/>
  <c r="BI7" i="12"/>
  <c r="BC7" i="12"/>
  <c r="AT7" i="12"/>
  <c r="AW7" i="12"/>
  <c r="AQ7" i="12"/>
  <c r="AH7" i="12"/>
  <c r="AK7" i="12"/>
  <c r="AE7" i="12"/>
  <c r="V16" i="12" l="1"/>
  <c r="Y16" i="12"/>
  <c r="S16" i="12"/>
  <c r="AH16" i="12"/>
  <c r="AK16" i="12"/>
  <c r="AE16" i="12"/>
  <c r="AT16" i="12"/>
  <c r="AW16" i="12"/>
  <c r="AQ16" i="12"/>
  <c r="BF16" i="12"/>
  <c r="BI16" i="12"/>
  <c r="BC16" i="12"/>
  <c r="BR16" i="12"/>
  <c r="BU16" i="12"/>
  <c r="BO16" i="12"/>
  <c r="BR26" i="12"/>
  <c r="BU26" i="12"/>
  <c r="BO26" i="12"/>
  <c r="M7" i="12"/>
  <c r="P7" i="12"/>
  <c r="BO5" i="12" l="1"/>
  <c r="BR5" i="12"/>
  <c r="BU5" i="12"/>
  <c r="AZ40" i="12"/>
  <c r="AV40" i="12"/>
  <c r="AR40" i="12"/>
  <c r="AF40" i="12"/>
  <c r="T40" i="12"/>
  <c r="AZ32" i="12"/>
  <c r="AV32" i="12"/>
  <c r="AR32" i="12"/>
  <c r="AF32" i="12"/>
  <c r="T32" i="12"/>
  <c r="BU28" i="12"/>
  <c r="BR28" i="12"/>
  <c r="BO28" i="12"/>
  <c r="BX26" i="12"/>
  <c r="BX24" i="12"/>
  <c r="AZ23" i="12"/>
  <c r="AV23" i="12"/>
  <c r="AR23" i="12"/>
  <c r="AF23" i="12"/>
  <c r="T23" i="12"/>
  <c r="BU18" i="12"/>
  <c r="BR18" i="12"/>
  <c r="BO18" i="12"/>
  <c r="BI18" i="12"/>
  <c r="BF18" i="12"/>
  <c r="BC18" i="12"/>
  <c r="AW18" i="12"/>
  <c r="AT18" i="12"/>
  <c r="AQ18" i="12"/>
  <c r="AK18" i="12"/>
  <c r="AH18" i="12"/>
  <c r="AE18" i="12"/>
  <c r="Y18" i="12"/>
  <c r="V18" i="12"/>
  <c r="S18" i="12"/>
  <c r="L17" i="12"/>
  <c r="BX16" i="12"/>
  <c r="BL16" i="12"/>
  <c r="AZ16" i="12"/>
  <c r="AN16" i="12"/>
  <c r="AB16" i="12"/>
  <c r="H16" i="12"/>
  <c r="L15" i="12"/>
  <c r="BX14" i="12"/>
  <c r="BX18" i="12" s="1"/>
  <c r="BL14" i="12"/>
  <c r="AZ14" i="12"/>
  <c r="AN14" i="12"/>
  <c r="AB14" i="12"/>
  <c r="AB18" i="12" s="1"/>
  <c r="BI9" i="12"/>
  <c r="BF9" i="12"/>
  <c r="BC9" i="12"/>
  <c r="AW9" i="12"/>
  <c r="AT9" i="12"/>
  <c r="AQ9" i="12"/>
  <c r="AK9" i="12"/>
  <c r="AH9" i="12"/>
  <c r="AE9" i="12"/>
  <c r="P9" i="12"/>
  <c r="BS40" i="12" s="1"/>
  <c r="M9" i="12"/>
  <c r="BO40" i="12" s="1"/>
  <c r="W8" i="12"/>
  <c r="BU7" i="12"/>
  <c r="BR7" i="12"/>
  <c r="BO7" i="12"/>
  <c r="BL7" i="12"/>
  <c r="AZ7" i="12"/>
  <c r="AN7" i="12"/>
  <c r="S7" i="12"/>
  <c r="W6" i="12"/>
  <c r="BL5" i="12"/>
  <c r="AZ5" i="12"/>
  <c r="AN5" i="12"/>
  <c r="S5" i="12"/>
  <c r="S9" i="12" l="1"/>
  <c r="BW40" i="12" s="1"/>
  <c r="BR9" i="12"/>
  <c r="BX5" i="12"/>
  <c r="BX28" i="12"/>
  <c r="BO9" i="12"/>
  <c r="AN9" i="12"/>
  <c r="BX7" i="12"/>
  <c r="BU9" i="12"/>
  <c r="BX9" i="12"/>
  <c r="AZ18" i="12"/>
  <c r="BL9" i="12"/>
  <c r="AZ9" i="12"/>
  <c r="BD40" i="12"/>
  <c r="BD32" i="12"/>
  <c r="BD23" i="12"/>
  <c r="P25" i="12" s="1"/>
  <c r="BL18" i="12"/>
  <c r="AN18" i="12"/>
  <c r="AJ25" i="12"/>
  <c r="AB25" i="12"/>
  <c r="AR40" i="11"/>
  <c r="AN25" i="12" l="1"/>
  <c r="AR25" i="12"/>
  <c r="T25" i="12"/>
  <c r="L25" i="12"/>
  <c r="BD25" i="12"/>
  <c r="X25" i="12"/>
  <c r="AZ25" i="12"/>
  <c r="AF25" i="12"/>
  <c r="AV25" i="12"/>
  <c r="BL5" i="11"/>
  <c r="BO7" i="11" l="1"/>
  <c r="BR7" i="11"/>
  <c r="BU7" i="11"/>
  <c r="AZ23" i="11"/>
  <c r="AV23" i="11"/>
  <c r="AZ40" i="11" l="1"/>
  <c r="AZ43" i="11" s="1"/>
  <c r="AV40" i="11"/>
  <c r="AV43" i="11" s="1"/>
  <c r="AF40" i="11"/>
  <c r="T40" i="11"/>
  <c r="P43" i="11"/>
  <c r="P43" i="12" s="1"/>
  <c r="X43" i="11"/>
  <c r="X43" i="12" s="1"/>
  <c r="AB43" i="11"/>
  <c r="AB43" i="12" s="1"/>
  <c r="AB43" i="13" s="1"/>
  <c r="AB43" i="14" s="1"/>
  <c r="AB43" i="15" s="1"/>
  <c r="AB43" i="16" s="1"/>
  <c r="AB43" i="17" s="1"/>
  <c r="AB43" i="18" s="1"/>
  <c r="AJ43" i="11"/>
  <c r="AJ43" i="12" s="1"/>
  <c r="AN43" i="11"/>
  <c r="AN43" i="12" s="1"/>
  <c r="AN43" i="13" s="1"/>
  <c r="AN43" i="14" s="1"/>
  <c r="AN43" i="15" s="1"/>
  <c r="AN43" i="16" s="1"/>
  <c r="AN43" i="17" s="1"/>
  <c r="AN43" i="18" s="1"/>
  <c r="L43" i="11"/>
  <c r="L43" i="12" s="1"/>
  <c r="AZ32" i="11"/>
  <c r="AZ35" i="11" s="1"/>
  <c r="AV32" i="11"/>
  <c r="AV35" i="11" s="1"/>
  <c r="AR32" i="11"/>
  <c r="AF32" i="11"/>
  <c r="T32" i="11"/>
  <c r="AR35" i="11"/>
  <c r="BO5" i="11"/>
  <c r="AN35" i="11"/>
  <c r="AN35" i="12" s="1"/>
  <c r="AN35" i="13" s="1"/>
  <c r="AN35" i="14" s="1"/>
  <c r="AN35" i="15" s="1"/>
  <c r="AN35" i="16" s="1"/>
  <c r="AN35" i="17" s="1"/>
  <c r="AN35" i="18" s="1"/>
  <c r="AN35" i="19" s="1"/>
  <c r="AN35" i="20" s="1"/>
  <c r="AJ35" i="11"/>
  <c r="AJ35" i="12" s="1"/>
  <c r="AJ43" i="13" l="1"/>
  <c r="AR43" i="12"/>
  <c r="AJ35" i="13"/>
  <c r="AR35" i="12"/>
  <c r="AV43" i="12"/>
  <c r="BD43" i="12" s="1"/>
  <c r="L43" i="13"/>
  <c r="T43" i="12"/>
  <c r="X43" i="13"/>
  <c r="AF43" i="12"/>
  <c r="AZ43" i="12"/>
  <c r="P43" i="13"/>
  <c r="BX7" i="11"/>
  <c r="AR43" i="11"/>
  <c r="AF43" i="11"/>
  <c r="BD40" i="11"/>
  <c r="T43" i="11"/>
  <c r="BD32" i="11"/>
  <c r="BD43" i="11"/>
  <c r="BD35" i="11"/>
  <c r="AB35" i="11"/>
  <c r="AB35" i="12" s="1"/>
  <c r="AB35" i="13" s="1"/>
  <c r="AB35" i="14" s="1"/>
  <c r="AB35" i="15" s="1"/>
  <c r="AB35" i="16" s="1"/>
  <c r="AB35" i="17" s="1"/>
  <c r="AB35" i="18" s="1"/>
  <c r="AB35" i="19" s="1"/>
  <c r="AB35" i="20" s="1"/>
  <c r="X35" i="11"/>
  <c r="X35" i="12" s="1"/>
  <c r="P35" i="11"/>
  <c r="P35" i="12" s="1"/>
  <c r="L35" i="11"/>
  <c r="BL16" i="11"/>
  <c r="AZ16" i="11"/>
  <c r="AN16" i="11"/>
  <c r="AB16" i="11"/>
  <c r="BL14" i="11"/>
  <c r="AZ14" i="11"/>
  <c r="AN14" i="11"/>
  <c r="AB14" i="11"/>
  <c r="H16" i="11"/>
  <c r="V18" i="11"/>
  <c r="Y18" i="11"/>
  <c r="AE18" i="11"/>
  <c r="AH18" i="11"/>
  <c r="AK18" i="11"/>
  <c r="AQ18" i="11"/>
  <c r="AT18" i="11"/>
  <c r="AW18" i="11"/>
  <c r="BC18" i="11"/>
  <c r="BF18" i="11"/>
  <c r="BI18" i="11"/>
  <c r="S18" i="11"/>
  <c r="S7" i="11"/>
  <c r="M9" i="11"/>
  <c r="BO40" i="11" s="1"/>
  <c r="BO43" i="11" s="1"/>
  <c r="BO43" i="12" s="1"/>
  <c r="P9" i="11"/>
  <c r="BS40" i="11" s="1"/>
  <c r="BS43" i="11" s="1"/>
  <c r="BS43" i="12" s="1"/>
  <c r="BS43" i="13" s="1"/>
  <c r="BS43" i="14" s="1"/>
  <c r="BS43" i="15" s="1"/>
  <c r="BS43" i="16" s="1"/>
  <c r="BS43" i="17" s="1"/>
  <c r="BS43" i="18" s="1"/>
  <c r="BS43" i="19" s="1"/>
  <c r="S5" i="11"/>
  <c r="AF43" i="13" l="1"/>
  <c r="X43" i="14"/>
  <c r="AR35" i="13"/>
  <c r="AJ35" i="14"/>
  <c r="BS43" i="20"/>
  <c r="BW43" i="20" s="1"/>
  <c r="BW43" i="19"/>
  <c r="T35" i="11"/>
  <c r="L35" i="12"/>
  <c r="P43" i="14"/>
  <c r="AZ43" i="13"/>
  <c r="BW43" i="12"/>
  <c r="BO43" i="13"/>
  <c r="AZ35" i="12"/>
  <c r="P35" i="13"/>
  <c r="T43" i="13"/>
  <c r="L43" i="14"/>
  <c r="AV43" i="13"/>
  <c r="X35" i="13"/>
  <c r="AF35" i="12"/>
  <c r="AR43" i="13"/>
  <c r="AJ43" i="14"/>
  <c r="AZ18" i="11"/>
  <c r="AF35" i="11"/>
  <c r="AN18" i="11"/>
  <c r="AB18" i="11"/>
  <c r="S9" i="11"/>
  <c r="BW40" i="11" s="1"/>
  <c r="BW43" i="11" s="1"/>
  <c r="BL18" i="11"/>
  <c r="J9" i="11"/>
  <c r="L17" i="11"/>
  <c r="L15" i="11"/>
  <c r="BD23" i="11"/>
  <c r="AR23" i="11"/>
  <c r="AF23" i="11"/>
  <c r="T23" i="11"/>
  <c r="L43" i="15" l="1"/>
  <c r="T43" i="14"/>
  <c r="AV43" i="14"/>
  <c r="BW43" i="13"/>
  <c r="BO43" i="14"/>
  <c r="AV35" i="12"/>
  <c r="BD35" i="12" s="1"/>
  <c r="L35" i="13"/>
  <c r="T35" i="12"/>
  <c r="AR35" i="14"/>
  <c r="AJ35" i="15"/>
  <c r="X35" i="14"/>
  <c r="AF35" i="13"/>
  <c r="P35" i="14"/>
  <c r="AZ35" i="13"/>
  <c r="AF43" i="14"/>
  <c r="X43" i="15"/>
  <c r="AJ43" i="15"/>
  <c r="AR43" i="14"/>
  <c r="BD43" i="13"/>
  <c r="P43" i="15"/>
  <c r="AZ43" i="14"/>
  <c r="T25" i="11"/>
  <c r="AR25" i="11"/>
  <c r="AF25" i="11"/>
  <c r="BD25" i="11"/>
  <c r="AJ25" i="11"/>
  <c r="L25" i="11"/>
  <c r="AB25" i="11"/>
  <c r="AZ25" i="11"/>
  <c r="AV25" i="11"/>
  <c r="X25" i="11"/>
  <c r="AN25" i="11"/>
  <c r="P25" i="11"/>
  <c r="BR5" i="11"/>
  <c r="AJ43" i="16" l="1"/>
  <c r="AR43" i="15"/>
  <c r="BO43" i="15"/>
  <c r="BW43" i="14"/>
  <c r="L43" i="16"/>
  <c r="T43" i="15"/>
  <c r="AV43" i="15"/>
  <c r="BD43" i="15" s="1"/>
  <c r="P43" i="16"/>
  <c r="AZ43" i="15"/>
  <c r="X43" i="16"/>
  <c r="AF43" i="15"/>
  <c r="T35" i="13"/>
  <c r="L35" i="14"/>
  <c r="AV35" i="13"/>
  <c r="BD35" i="13" s="1"/>
  <c r="X35" i="15"/>
  <c r="AF35" i="14"/>
  <c r="BD43" i="14"/>
  <c r="AJ35" i="16"/>
  <c r="AR35" i="15"/>
  <c r="P35" i="15"/>
  <c r="AZ35" i="14"/>
  <c r="BU28" i="11"/>
  <c r="BR28" i="11"/>
  <c r="BU18" i="11"/>
  <c r="BO18" i="11"/>
  <c r="BI9" i="11"/>
  <c r="BC9" i="11"/>
  <c r="AW9" i="11"/>
  <c r="AT9" i="11"/>
  <c r="AQ9" i="11"/>
  <c r="AK9" i="11"/>
  <c r="AH9" i="11"/>
  <c r="AE9" i="11"/>
  <c r="BO28" i="11"/>
  <c r="BX24" i="11"/>
  <c r="BX14" i="11"/>
  <c r="W8" i="11"/>
  <c r="W6" i="11"/>
  <c r="BU5" i="11"/>
  <c r="AZ5" i="11"/>
  <c r="AN5" i="11"/>
  <c r="BD35" i="14" l="1"/>
  <c r="L43" i="17"/>
  <c r="L43" i="18" s="1"/>
  <c r="T43" i="16"/>
  <c r="T43" i="17" s="1"/>
  <c r="T43" i="18" s="1"/>
  <c r="AV43" i="16"/>
  <c r="AJ43" i="17"/>
  <c r="AJ43" i="18" s="1"/>
  <c r="AR43" i="16"/>
  <c r="AR43" i="17" s="1"/>
  <c r="AR43" i="18" s="1"/>
  <c r="AZ35" i="15"/>
  <c r="P35" i="16"/>
  <c r="P43" i="17"/>
  <c r="P43" i="18" s="1"/>
  <c r="AZ43" i="16"/>
  <c r="AZ43" i="17" s="1"/>
  <c r="AZ43" i="18" s="1"/>
  <c r="X35" i="16"/>
  <c r="AF35" i="15"/>
  <c r="BW43" i="15"/>
  <c r="BO43" i="16"/>
  <c r="AJ35" i="17"/>
  <c r="AJ35" i="18" s="1"/>
  <c r="AJ35" i="19" s="1"/>
  <c r="AJ35" i="20" s="1"/>
  <c r="AR35" i="16"/>
  <c r="AR35" i="17" s="1"/>
  <c r="AR35" i="18" s="1"/>
  <c r="AR35" i="19" s="1"/>
  <c r="AR35" i="20" s="1"/>
  <c r="X43" i="17"/>
  <c r="X43" i="18" s="1"/>
  <c r="AF43" i="16"/>
  <c r="AF43" i="17" s="1"/>
  <c r="AF43" i="18" s="1"/>
  <c r="L35" i="15"/>
  <c r="AV35" i="14"/>
  <c r="T35" i="14"/>
  <c r="AZ7" i="11"/>
  <c r="AZ9" i="11" s="1"/>
  <c r="BX16" i="11"/>
  <c r="BX18" i="11" s="1"/>
  <c r="BL7" i="11"/>
  <c r="BL9" i="11" s="1"/>
  <c r="BR18" i="11"/>
  <c r="BF9" i="11"/>
  <c r="BX26" i="11"/>
  <c r="BX28" i="11" s="1"/>
  <c r="AN7" i="11"/>
  <c r="AN9" i="11" s="1"/>
  <c r="BO9" i="11"/>
  <c r="BX5" i="11"/>
  <c r="BR9" i="11"/>
  <c r="BU9" i="11"/>
  <c r="P35" i="17" l="1"/>
  <c r="P35" i="18" s="1"/>
  <c r="P35" i="19" s="1"/>
  <c r="P35" i="20" s="1"/>
  <c r="AZ35" i="16"/>
  <c r="AZ35" i="17" s="1"/>
  <c r="AZ35" i="18" s="1"/>
  <c r="AZ35" i="19" s="1"/>
  <c r="AZ35" i="20" s="1"/>
  <c r="AV43" i="17"/>
  <c r="AV43" i="18" s="1"/>
  <c r="BD43" i="16"/>
  <c r="BD43" i="17" s="1"/>
  <c r="BD43" i="18" s="1"/>
  <c r="L35" i="16"/>
  <c r="AV35" i="15"/>
  <c r="BD35" i="15" s="1"/>
  <c r="T35" i="15"/>
  <c r="X35" i="17"/>
  <c r="X35" i="18" s="1"/>
  <c r="X35" i="19" s="1"/>
  <c r="X35" i="20" s="1"/>
  <c r="AF35" i="16"/>
  <c r="AF35" i="17" s="1"/>
  <c r="AF35" i="18" s="1"/>
  <c r="AF35" i="19" s="1"/>
  <c r="AF35" i="20" s="1"/>
  <c r="BW43" i="16"/>
  <c r="BO43" i="17"/>
  <c r="BX9" i="11"/>
  <c r="BO43" i="18" l="1"/>
  <c r="BW43" i="18" s="1"/>
  <c r="BW43" i="17"/>
  <c r="L35" i="17"/>
  <c r="L35" i="18" s="1"/>
  <c r="L35" i="19" s="1"/>
  <c r="L35" i="20" s="1"/>
  <c r="AV35" i="16"/>
  <c r="T35" i="16"/>
  <c r="T35" i="17" s="1"/>
  <c r="T35" i="18" s="1"/>
  <c r="T35" i="19" s="1"/>
  <c r="T35" i="20" s="1"/>
  <c r="AV35" i="17" l="1"/>
  <c r="AV35" i="18" s="1"/>
  <c r="AV35" i="19" s="1"/>
  <c r="AV35" i="20" s="1"/>
  <c r="BD35" i="16"/>
  <c r="BD35" i="17" s="1"/>
  <c r="BD35" i="18" s="1"/>
  <c r="BD35" i="19" s="1"/>
  <c r="BD35" i="20" s="1"/>
  <c r="J9" i="12"/>
</calcChain>
</file>

<file path=xl/sharedStrings.xml><?xml version="1.0" encoding="utf-8"?>
<sst xmlns="http://schemas.openxmlformats.org/spreadsheetml/2006/main" count="1850" uniqueCount="127">
  <si>
    <t>月　　　　別</t>
  </si>
  <si>
    <t>管内別</t>
  </si>
  <si>
    <t>本庁</t>
  </si>
  <si>
    <t>世帯数</t>
  </si>
  <si>
    <t>人口</t>
  </si>
  <si>
    <t>男</t>
  </si>
  <si>
    <t>女</t>
  </si>
  <si>
    <t>計</t>
  </si>
  <si>
    <t>月別</t>
  </si>
  <si>
    <t>当       月</t>
  </si>
  <si>
    <t>前   　　   月</t>
  </si>
  <si>
    <t>前       月</t>
  </si>
  <si>
    <t>前月との比較</t>
  </si>
  <si>
    <t>旧大橋出張所管内</t>
  </si>
  <si>
    <t>2.年齢3区分別人口及び割合</t>
  </si>
  <si>
    <t>旧甲子出張所管内</t>
  </si>
  <si>
    <t>年齢別（3区分）人口</t>
  </si>
  <si>
    <t>3.人口動態（当月分及び年度累計）</t>
  </si>
  <si>
    <t>増減（当月）</t>
  </si>
  <si>
    <t>年度累計（）は性別修正</t>
  </si>
  <si>
    <t>当  　     月</t>
    <phoneticPr fontId="9"/>
  </si>
  <si>
    <t>管内別</t>
    <rPh sb="0" eb="2">
      <t>カンナイ</t>
    </rPh>
    <rPh sb="2" eb="3">
      <t>ベツ</t>
    </rPh>
    <phoneticPr fontId="9"/>
  </si>
  <si>
    <t>月別</t>
    <rPh sb="0" eb="2">
      <t>ツキベツ</t>
    </rPh>
    <phoneticPr fontId="9"/>
  </si>
  <si>
    <t>釜石市（全体）</t>
    <rPh sb="0" eb="3">
      <t>カマイシシ</t>
    </rPh>
    <rPh sb="4" eb="6">
      <t>ゼンタイ</t>
    </rPh>
    <phoneticPr fontId="9"/>
  </si>
  <si>
    <t>人口</t>
    <rPh sb="0" eb="2">
      <t>ジンコウ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</si>
  <si>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</si>
  <si>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</si>
  <si>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計</t>
    <rPh sb="0" eb="1">
      <t>ケイ</t>
    </rPh>
    <phoneticPr fontId="9"/>
  </si>
  <si>
    <t>世帯数</t>
    <rPh sb="0" eb="3">
      <t>セタイスウ</t>
    </rPh>
    <phoneticPr fontId="9"/>
  </si>
  <si>
    <t>外国人住民（内数）</t>
    <rPh sb="0" eb="3">
      <t>ガイコクジン</t>
    </rPh>
    <rPh sb="3" eb="5">
      <t>ジュウミン</t>
    </rPh>
    <rPh sb="6" eb="7">
      <t>ナイ</t>
    </rPh>
    <rPh sb="7" eb="8">
      <t>スウ</t>
    </rPh>
    <phoneticPr fontId="9"/>
  </si>
  <si>
    <t>総人口に対する割合(%)</t>
    <rPh sb="0" eb="1">
      <t>ソウ</t>
    </rPh>
    <rPh sb="1" eb="3">
      <t>ジンコウ</t>
    </rPh>
    <rPh sb="4" eb="5">
      <t>タイ</t>
    </rPh>
    <rPh sb="7" eb="9">
      <t>ワリアイ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</si>
  <si>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</si>
  <si>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</si>
  <si>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計</t>
    <rPh sb="0" eb="1">
      <t>ケイ</t>
    </rPh>
    <phoneticPr fontId="9"/>
  </si>
  <si>
    <t>0歳～14歳</t>
    <rPh sb="1" eb="2">
      <t>サイ</t>
    </rPh>
    <rPh sb="5" eb="6">
      <t>サイ</t>
    </rPh>
    <phoneticPr fontId="9"/>
  </si>
  <si>
    <t>15歳～64歳</t>
    <rPh sb="2" eb="3">
      <t>サイ</t>
    </rPh>
    <rPh sb="6" eb="7">
      <t>サイ</t>
    </rPh>
    <phoneticPr fontId="9"/>
  </si>
  <si>
    <t>65歳以上</t>
    <rPh sb="2" eb="3">
      <t>サイ</t>
    </rPh>
    <rPh sb="3" eb="5">
      <t>イジョウ</t>
    </rPh>
    <phoneticPr fontId="9"/>
  </si>
  <si>
    <t>総人口</t>
    <rPh sb="0" eb="3">
      <t>ソウジンコウ</t>
    </rPh>
    <phoneticPr fontId="9"/>
  </si>
  <si>
    <t>増加</t>
    <rPh sb="0" eb="2">
      <t>ゾウカ</t>
    </rPh>
    <phoneticPr fontId="9"/>
  </si>
  <si>
    <t>社会動態(転入)</t>
    <rPh sb="0" eb="4">
      <t>シャカイドウタイ</t>
    </rPh>
    <rPh sb="5" eb="7">
      <t>テンニュウ</t>
    </rPh>
    <phoneticPr fontId="9"/>
  </si>
  <si>
    <t>県内</t>
    <rPh sb="0" eb="2">
      <t>ケンナイ</t>
    </rPh>
    <phoneticPr fontId="9"/>
  </si>
  <si>
    <t>県外</t>
    <rPh sb="0" eb="2">
      <t>ケンガイ</t>
    </rPh>
    <phoneticPr fontId="9"/>
  </si>
  <si>
    <t>自然動態(出生)</t>
    <rPh sb="0" eb="4">
      <t>シゼンドウタイ</t>
    </rPh>
    <rPh sb="5" eb="7">
      <t>シュッショウ</t>
    </rPh>
    <phoneticPr fontId="9"/>
  </si>
  <si>
    <t>合計</t>
    <rPh sb="0" eb="2">
      <t>ゴウケイ</t>
    </rPh>
    <phoneticPr fontId="9"/>
  </si>
  <si>
    <t>4月1日～4月30日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</si>
  <si>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累計</t>
    <rPh sb="0" eb="2">
      <t>ルイケイ</t>
    </rPh>
    <phoneticPr fontId="9"/>
  </si>
  <si>
    <t>減少</t>
    <rPh sb="0" eb="2">
      <t>ゲンショウ</t>
    </rPh>
    <phoneticPr fontId="9"/>
  </si>
  <si>
    <t>社会動態(転出)</t>
    <rPh sb="0" eb="4">
      <t>シャカイドウタイ</t>
    </rPh>
    <rPh sb="5" eb="7">
      <t>テンシュツ</t>
    </rPh>
    <phoneticPr fontId="9"/>
  </si>
  <si>
    <t>自然動態(死亡)</t>
    <rPh sb="0" eb="4">
      <t>シゼンドウタイ</t>
    </rPh>
    <rPh sb="5" eb="7">
      <t>シボウ</t>
    </rPh>
    <phoneticPr fontId="9"/>
  </si>
  <si>
    <t>中妻生活応援センター</t>
    <rPh sb="2" eb="4">
      <t>セイカツ</t>
    </rPh>
    <phoneticPr fontId="9"/>
  </si>
  <si>
    <t>小佐野生活応援センター</t>
    <rPh sb="3" eb="5">
      <t>セイカツ</t>
    </rPh>
    <phoneticPr fontId="9"/>
  </si>
  <si>
    <t>甲子生活応援センター</t>
    <rPh sb="2" eb="4">
      <t>セイカツ</t>
    </rPh>
    <phoneticPr fontId="9"/>
  </si>
  <si>
    <t>鵜住居生活応援センター</t>
    <rPh sb="0" eb="3">
      <t>ウノスマイ</t>
    </rPh>
    <rPh sb="3" eb="5">
      <t>セイカツ</t>
    </rPh>
    <rPh sb="5" eb="7">
      <t>オウエン</t>
    </rPh>
    <phoneticPr fontId="9"/>
  </si>
  <si>
    <t>栗橋生活応援センター</t>
    <rPh sb="0" eb="2">
      <t>クリハシ</t>
    </rPh>
    <rPh sb="2" eb="4">
      <t>セイカツ</t>
    </rPh>
    <rPh sb="4" eb="6">
      <t>オウエン</t>
    </rPh>
    <phoneticPr fontId="9"/>
  </si>
  <si>
    <t>唐丹生活応援センター</t>
    <rPh sb="0" eb="2">
      <t>トウニ</t>
    </rPh>
    <rPh sb="2" eb="6">
      <t>セイカツオウエン</t>
    </rPh>
    <phoneticPr fontId="9"/>
  </si>
  <si>
    <t>平田生活応援センター</t>
    <rPh sb="0" eb="2">
      <t>ヘイタ</t>
    </rPh>
    <rPh sb="2" eb="6">
      <t>セイカツオウエン</t>
    </rPh>
    <phoneticPr fontId="9"/>
  </si>
  <si>
    <t>平成31年3月末現在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9"/>
  </si>
  <si>
    <t>1.釜石市の世帯数、人口及び生活応援センター管内の世帯数、人口（平成31年4月末現在）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phoneticPr fontId="9"/>
  </si>
  <si>
    <t>平成31年4月末現在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9"/>
  </si>
  <si>
    <t>平成31年4月～平成31年4月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rPh sb="14" eb="15">
      <t>ツキ</t>
    </rPh>
    <phoneticPr fontId="9"/>
  </si>
  <si>
    <t>令和元年5月7日　　住民基本台帳により市民生活部市民課作成</t>
    <rPh sb="0" eb="2">
      <t>レイワ</t>
    </rPh>
    <rPh sb="2" eb="3">
      <t>ガン</t>
    </rPh>
    <phoneticPr fontId="9"/>
  </si>
  <si>
    <t>令和元年5月末現在</t>
    <rPh sb="0" eb="2">
      <t>レイワ</t>
    </rPh>
    <rPh sb="2" eb="3">
      <t>ガン</t>
    </rPh>
    <rPh sb="3" eb="4">
      <t>ネン</t>
    </rPh>
    <rPh sb="5" eb="6">
      <t>ツキ</t>
    </rPh>
    <rPh sb="6" eb="7">
      <t>マツ</t>
    </rPh>
    <rPh sb="7" eb="9">
      <t>ゲンザイ</t>
    </rPh>
    <phoneticPr fontId="9"/>
  </si>
  <si>
    <t>平成31年4月～令和元年5月</t>
    <rPh sb="0" eb="2">
      <t>ヘイセイ</t>
    </rPh>
    <rPh sb="4" eb="5">
      <t>ネン</t>
    </rPh>
    <rPh sb="6" eb="7">
      <t>ツキ</t>
    </rPh>
    <rPh sb="8" eb="10">
      <t>レイワ</t>
    </rPh>
    <rPh sb="10" eb="11">
      <t>ガン</t>
    </rPh>
    <rPh sb="11" eb="12">
      <t>ネン</t>
    </rPh>
    <rPh sb="13" eb="14">
      <t>ガツ</t>
    </rPh>
    <phoneticPr fontId="9"/>
  </si>
  <si>
    <t>5月1日～5月31日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</si>
  <si>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1.釜石市の世帯数、人口及び生活応援センター管内の世帯数、人口（令和元年5月末現在）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rPh sb="34" eb="35">
      <t>ガン</t>
    </rPh>
    <phoneticPr fontId="9"/>
  </si>
  <si>
    <t>令和元年6月3日　　住民基本台帳により市民生活部市民課作成</t>
    <rPh sb="0" eb="2">
      <t>レイワ</t>
    </rPh>
    <rPh sb="2" eb="3">
      <t>ガン</t>
    </rPh>
    <phoneticPr fontId="9"/>
  </si>
  <si>
    <t>令和元年6月末現在</t>
    <rPh sb="0" eb="2">
      <t>レイワ</t>
    </rPh>
    <rPh sb="2" eb="3">
      <t>ガン</t>
    </rPh>
    <rPh sb="3" eb="4">
      <t>ネン</t>
    </rPh>
    <rPh sb="5" eb="6">
      <t>ツキ</t>
    </rPh>
    <rPh sb="6" eb="7">
      <t>マツ</t>
    </rPh>
    <rPh sb="7" eb="9">
      <t>ゲンザイ</t>
    </rPh>
    <phoneticPr fontId="9"/>
  </si>
  <si>
    <t>1.釜石市の世帯数、人口及び生活応援センター管内の世帯数、人口（令和元年6月末現在）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rPh sb="34" eb="35">
      <t>ガン</t>
    </rPh>
    <phoneticPr fontId="9"/>
  </si>
  <si>
    <t>6月1日～6月30日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</si>
  <si>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平成31年4月～令和元年6月</t>
    <rPh sb="0" eb="2">
      <t>ヘイセイ</t>
    </rPh>
    <rPh sb="4" eb="5">
      <t>ネン</t>
    </rPh>
    <rPh sb="8" eb="10">
      <t>レイワ</t>
    </rPh>
    <rPh sb="10" eb="11">
      <t>ガン</t>
    </rPh>
    <rPh sb="11" eb="12">
      <t>ネン</t>
    </rPh>
    <rPh sb="13" eb="14">
      <t>ガツ</t>
    </rPh>
    <phoneticPr fontId="9"/>
  </si>
  <si>
    <t>令和元年7月1日　　住民基本台帳により市民生活部市民課作成</t>
    <rPh sb="0" eb="2">
      <t>レイワ</t>
    </rPh>
    <rPh sb="2" eb="3">
      <t>ガン</t>
    </rPh>
    <phoneticPr fontId="9"/>
  </si>
  <si>
    <t>令和元年5月末現在</t>
    <rPh sb="0" eb="2">
      <t>レイワ</t>
    </rPh>
    <rPh sb="2" eb="3">
      <t>ガン</t>
    </rPh>
    <rPh sb="3" eb="4">
      <t>ネン</t>
    </rPh>
    <rPh sb="6" eb="7">
      <t>マツ</t>
    </rPh>
    <rPh sb="7" eb="9">
      <t>ゲンザイ</t>
    </rPh>
    <phoneticPr fontId="9"/>
  </si>
  <si>
    <t>令和元年7月末現在</t>
    <rPh sb="0" eb="2">
      <t>レイワ</t>
    </rPh>
    <rPh sb="2" eb="3">
      <t>ガン</t>
    </rPh>
    <rPh sb="3" eb="4">
      <t>ネン</t>
    </rPh>
    <rPh sb="5" eb="6">
      <t>ツキ</t>
    </rPh>
    <rPh sb="6" eb="7">
      <t>マツ</t>
    </rPh>
    <rPh sb="7" eb="9">
      <t>ゲンザイ</t>
    </rPh>
    <phoneticPr fontId="9"/>
  </si>
  <si>
    <t>令和元年6月末現在</t>
    <rPh sb="0" eb="2">
      <t>レイワ</t>
    </rPh>
    <rPh sb="2" eb="3">
      <t>ガン</t>
    </rPh>
    <rPh sb="3" eb="4">
      <t>ネン</t>
    </rPh>
    <rPh sb="6" eb="7">
      <t>マツ</t>
    </rPh>
    <rPh sb="7" eb="9">
      <t>ゲンザイ</t>
    </rPh>
    <phoneticPr fontId="9"/>
  </si>
  <si>
    <t>令和元年8月1日　　住民基本台帳により市民生活部市民課作成</t>
    <rPh sb="0" eb="2">
      <t>レイワ</t>
    </rPh>
    <rPh sb="2" eb="3">
      <t>ガン</t>
    </rPh>
    <phoneticPr fontId="9"/>
  </si>
  <si>
    <t>1.釜石市の世帯数、人口及び生活応援センター管内の世帯数、人口（令和元年7月末現在）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rPh sb="34" eb="35">
      <t>ガン</t>
    </rPh>
    <phoneticPr fontId="9"/>
  </si>
  <si>
    <t>7月1日～7月31日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</si>
  <si>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平成31年4月～令和元年7月</t>
    <rPh sb="0" eb="2">
      <t>ヘイセイ</t>
    </rPh>
    <rPh sb="4" eb="5">
      <t>ネン</t>
    </rPh>
    <rPh sb="8" eb="10">
      <t>レイワ</t>
    </rPh>
    <rPh sb="10" eb="11">
      <t>ガン</t>
    </rPh>
    <rPh sb="11" eb="12">
      <t>ネン</t>
    </rPh>
    <rPh sb="13" eb="14">
      <t>ガツ</t>
    </rPh>
    <phoneticPr fontId="9"/>
  </si>
  <si>
    <t>令和元年７月末現在</t>
    <rPh sb="0" eb="2">
      <t>レイワ</t>
    </rPh>
    <rPh sb="2" eb="3">
      <t>ガン</t>
    </rPh>
    <rPh sb="3" eb="4">
      <t>ネン</t>
    </rPh>
    <rPh sb="6" eb="7">
      <t>マツ</t>
    </rPh>
    <rPh sb="7" eb="9">
      <t>ゲンザイ</t>
    </rPh>
    <phoneticPr fontId="9"/>
  </si>
  <si>
    <t>令和元年９月２日　　住民基本台帳により市民生活部市民課作成</t>
    <rPh sb="0" eb="2">
      <t>レイワ</t>
    </rPh>
    <rPh sb="2" eb="3">
      <t>ガン</t>
    </rPh>
    <phoneticPr fontId="9"/>
  </si>
  <si>
    <t>８月１日～８月31日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</si>
  <si>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平成31年４月～令和元年８月</t>
    <rPh sb="0" eb="2">
      <t>ヘイセイ</t>
    </rPh>
    <rPh sb="4" eb="5">
      <t>ネン</t>
    </rPh>
    <rPh sb="8" eb="10">
      <t>レイワ</t>
    </rPh>
    <rPh sb="10" eb="11">
      <t>ガン</t>
    </rPh>
    <rPh sb="11" eb="12">
      <t>ネン</t>
    </rPh>
    <rPh sb="13" eb="14">
      <t>ガツ</t>
    </rPh>
    <phoneticPr fontId="9"/>
  </si>
  <si>
    <t>令和元年８月末現在</t>
    <rPh sb="0" eb="2">
      <t>レイワ</t>
    </rPh>
    <rPh sb="2" eb="3">
      <t>ガン</t>
    </rPh>
    <rPh sb="3" eb="4">
      <t>ネン</t>
    </rPh>
    <rPh sb="5" eb="6">
      <t>ツキ</t>
    </rPh>
    <rPh sb="6" eb="7">
      <t>マツ</t>
    </rPh>
    <rPh sb="7" eb="9">
      <t>ゲンザイ</t>
    </rPh>
    <phoneticPr fontId="9"/>
  </si>
  <si>
    <t>1.釜石市の世帯数、人口及び生活応援センター管内の世帯数、人口（令和元年８月末現在）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rPh sb="34" eb="35">
      <t>ガン</t>
    </rPh>
    <phoneticPr fontId="9"/>
  </si>
  <si>
    <t>1.釜石市の世帯数、人口及び生活応援センター管内の世帯数、人口（令和元年９月末現在）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rPh sb="34" eb="35">
      <t>ガン</t>
    </rPh>
    <phoneticPr fontId="9"/>
  </si>
  <si>
    <t>令和元年10月1日　　住民基本台帳により市民生活部市民課作成</t>
    <rPh sb="0" eb="2">
      <t>レイワ</t>
    </rPh>
    <rPh sb="2" eb="3">
      <t>ガン</t>
    </rPh>
    <phoneticPr fontId="9"/>
  </si>
  <si>
    <t>令和元年９月末現在</t>
    <rPh sb="0" eb="2">
      <t>レイワ</t>
    </rPh>
    <rPh sb="2" eb="3">
      <t>ガン</t>
    </rPh>
    <rPh sb="3" eb="4">
      <t>ネン</t>
    </rPh>
    <rPh sb="5" eb="6">
      <t>ツキ</t>
    </rPh>
    <rPh sb="6" eb="7">
      <t>マツ</t>
    </rPh>
    <rPh sb="7" eb="9">
      <t>ゲンザイ</t>
    </rPh>
    <phoneticPr fontId="9"/>
  </si>
  <si>
    <t>令和元年８月末現在</t>
    <rPh sb="0" eb="2">
      <t>レイワ</t>
    </rPh>
    <rPh sb="2" eb="3">
      <t>ガン</t>
    </rPh>
    <rPh sb="3" eb="4">
      <t>ネン</t>
    </rPh>
    <rPh sb="6" eb="7">
      <t>マツ</t>
    </rPh>
    <rPh sb="7" eb="9">
      <t>ゲンザイ</t>
    </rPh>
    <phoneticPr fontId="9"/>
  </si>
  <si>
    <t>９月１日～９月30日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</si>
  <si>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平成31年４月～令和元年９月</t>
    <rPh sb="0" eb="2">
      <t>ヘイセイ</t>
    </rPh>
    <rPh sb="4" eb="5">
      <t>ネン</t>
    </rPh>
    <rPh sb="8" eb="10">
      <t>レイワ</t>
    </rPh>
    <rPh sb="10" eb="11">
      <t>ガン</t>
    </rPh>
    <rPh sb="11" eb="12">
      <t>ネン</t>
    </rPh>
    <rPh sb="13" eb="14">
      <t>ガツ</t>
    </rPh>
    <phoneticPr fontId="9"/>
  </si>
  <si>
    <t>1.釜石市の世帯数、人口及び生活応援センター管内の世帯数、人口（令和元年１０月末現在）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rPh sb="34" eb="35">
      <t>ガン</t>
    </rPh>
    <phoneticPr fontId="9"/>
  </si>
  <si>
    <t>令和元年９月末現在</t>
    <rPh sb="0" eb="2">
      <t>レイワ</t>
    </rPh>
    <rPh sb="2" eb="3">
      <t>ガン</t>
    </rPh>
    <rPh sb="3" eb="4">
      <t>ネン</t>
    </rPh>
    <rPh sb="6" eb="7">
      <t>マツ</t>
    </rPh>
    <rPh sb="7" eb="9">
      <t>ゲンザイ</t>
    </rPh>
    <phoneticPr fontId="9"/>
  </si>
  <si>
    <t>令和元年10月末現在</t>
    <rPh sb="0" eb="2">
      <t>レイワ</t>
    </rPh>
    <rPh sb="2" eb="3">
      <t>ガン</t>
    </rPh>
    <rPh sb="3" eb="4">
      <t>ネン</t>
    </rPh>
    <rPh sb="6" eb="7">
      <t>ツキ</t>
    </rPh>
    <rPh sb="7" eb="8">
      <t>マツ</t>
    </rPh>
    <rPh sb="8" eb="10">
      <t>ゲンザイ</t>
    </rPh>
    <phoneticPr fontId="9"/>
  </si>
  <si>
    <t>10月１日～10月31日</t>
    <rPh sb="2" eb="3">
      <t>ツキ</t>
    </rPh>
    <rPh sb="4" eb="5">
      <t>ニチ</t>
    </rPh>
    <rPh sb="8" eb="9">
      <t>ツキ</t>
    </rPh>
    <rPh sb="11" eb="12">
      <t>ニチ</t>
    </rPh>
    <phoneticPr fontId="9"/>
  </si>
  <si>
    <t>平成31年４月～令和元年10月</t>
    <rPh sb="0" eb="2">
      <t>ヘイセイ</t>
    </rPh>
    <rPh sb="4" eb="5">
      <t>ネン</t>
    </rPh>
    <rPh sb="8" eb="10">
      <t>レイワ</t>
    </rPh>
    <rPh sb="10" eb="11">
      <t>ガン</t>
    </rPh>
    <rPh sb="11" eb="12">
      <t>ネン</t>
    </rPh>
    <rPh sb="14" eb="15">
      <t>ガツ</t>
    </rPh>
    <phoneticPr fontId="9"/>
  </si>
  <si>
    <t>令和元年11月1日　　住民基本台帳により市民生活部市民課作成</t>
    <rPh sb="0" eb="2">
      <t>レイワ</t>
    </rPh>
    <rPh sb="2" eb="3">
      <t>ガン</t>
    </rPh>
    <phoneticPr fontId="9"/>
  </si>
  <si>
    <t>1.釜石市の世帯数、人口及び生活応援センター管内の世帯数、人口（令和元年１１月末現在）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rPh sb="34" eb="35">
      <t>ガン</t>
    </rPh>
    <phoneticPr fontId="9"/>
  </si>
  <si>
    <t>令和元年11月末現在</t>
    <rPh sb="0" eb="2">
      <t>レイワ</t>
    </rPh>
    <rPh sb="2" eb="3">
      <t>ガン</t>
    </rPh>
    <rPh sb="3" eb="4">
      <t>ネン</t>
    </rPh>
    <rPh sb="6" eb="7">
      <t>ツキ</t>
    </rPh>
    <rPh sb="7" eb="8">
      <t>マツ</t>
    </rPh>
    <rPh sb="8" eb="10">
      <t>ゲンザイ</t>
    </rPh>
    <phoneticPr fontId="9"/>
  </si>
  <si>
    <t>11月１日～11月30日</t>
    <rPh sb="2" eb="3">
      <t>ツキ</t>
    </rPh>
    <rPh sb="4" eb="5">
      <t>ニチ</t>
    </rPh>
    <rPh sb="8" eb="9">
      <t>ツキ</t>
    </rPh>
    <rPh sb="11" eb="12">
      <t>ニチ</t>
    </rPh>
    <phoneticPr fontId="9"/>
  </si>
  <si>
    <t>平成31年４月～令和元年11月</t>
    <rPh sb="0" eb="2">
      <t>ヘイセイ</t>
    </rPh>
    <rPh sb="4" eb="5">
      <t>ネン</t>
    </rPh>
    <rPh sb="8" eb="10">
      <t>レイワ</t>
    </rPh>
    <rPh sb="10" eb="11">
      <t>ガン</t>
    </rPh>
    <rPh sb="11" eb="12">
      <t>ネン</t>
    </rPh>
    <rPh sb="14" eb="15">
      <t>ガツ</t>
    </rPh>
    <phoneticPr fontId="9"/>
  </si>
  <si>
    <t>令和元年10月末現在</t>
    <rPh sb="0" eb="2">
      <t>レイワ</t>
    </rPh>
    <rPh sb="2" eb="3">
      <t>ガン</t>
    </rPh>
    <rPh sb="3" eb="4">
      <t>ネン</t>
    </rPh>
    <rPh sb="7" eb="8">
      <t>マツ</t>
    </rPh>
    <rPh sb="8" eb="10">
      <t>ゲンザイ</t>
    </rPh>
    <phoneticPr fontId="9"/>
  </si>
  <si>
    <t>令和元年12月2日　　住民基本台帳により市民生活部市民課作成</t>
    <rPh sb="0" eb="2">
      <t>レイワ</t>
    </rPh>
    <rPh sb="2" eb="3">
      <t>ガン</t>
    </rPh>
    <phoneticPr fontId="9"/>
  </si>
  <si>
    <t>1.釜石市の世帯数、人口及び生活応援センター管内の世帯数、人口（令和元年１２月末現在）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rPh sb="34" eb="35">
      <t>ガン</t>
    </rPh>
    <phoneticPr fontId="9"/>
  </si>
  <si>
    <t>令和元年12月末現在</t>
    <rPh sb="0" eb="2">
      <t>レイワ</t>
    </rPh>
    <rPh sb="2" eb="3">
      <t>ガン</t>
    </rPh>
    <rPh sb="3" eb="4">
      <t>ネン</t>
    </rPh>
    <rPh sb="6" eb="7">
      <t>ツキ</t>
    </rPh>
    <rPh sb="7" eb="8">
      <t>マツ</t>
    </rPh>
    <rPh sb="8" eb="10">
      <t>ゲンザイ</t>
    </rPh>
    <phoneticPr fontId="9"/>
  </si>
  <si>
    <t>令和元年11月末現在</t>
    <rPh sb="0" eb="2">
      <t>レイワ</t>
    </rPh>
    <rPh sb="2" eb="3">
      <t>ガン</t>
    </rPh>
    <rPh sb="3" eb="4">
      <t>ネン</t>
    </rPh>
    <rPh sb="7" eb="8">
      <t>マツ</t>
    </rPh>
    <rPh sb="8" eb="10">
      <t>ゲンザイ</t>
    </rPh>
    <phoneticPr fontId="9"/>
  </si>
  <si>
    <t>12月１日～12月31日</t>
    <rPh sb="2" eb="3">
      <t>ツキ</t>
    </rPh>
    <rPh sb="4" eb="5">
      <t>ニチ</t>
    </rPh>
    <rPh sb="8" eb="9">
      <t>ツキ</t>
    </rPh>
    <rPh sb="11" eb="12">
      <t>ニチ</t>
    </rPh>
    <phoneticPr fontId="9"/>
  </si>
  <si>
    <t>平成31年４月～令和元年12月</t>
    <rPh sb="0" eb="2">
      <t>ヘイセイ</t>
    </rPh>
    <rPh sb="4" eb="5">
      <t>ネン</t>
    </rPh>
    <rPh sb="8" eb="10">
      <t>レイワ</t>
    </rPh>
    <rPh sb="10" eb="11">
      <t>ガン</t>
    </rPh>
    <rPh sb="11" eb="12">
      <t>ネン</t>
    </rPh>
    <rPh sb="14" eb="15">
      <t>ガツ</t>
    </rPh>
    <phoneticPr fontId="9"/>
  </si>
  <si>
    <t xml:space="preserve">合計 </t>
    <rPh sb="0" eb="2">
      <t>ゴウケイ</t>
    </rPh>
    <phoneticPr fontId="9"/>
  </si>
  <si>
    <t>令和2年1月6日　　住民基本台帳により市民生活部市民課作成</t>
    <rPh sb="0" eb="2">
      <t>レイワ</t>
    </rPh>
    <phoneticPr fontId="9"/>
  </si>
  <si>
    <t>1.釜石市の世帯数、人口及び生活応援センター管内の世帯数、人口（令和２年１月末現在）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phoneticPr fontId="9"/>
  </si>
  <si>
    <t>令和元年12月末現在</t>
    <rPh sb="0" eb="2">
      <t>レイワ</t>
    </rPh>
    <rPh sb="2" eb="3">
      <t>ガン</t>
    </rPh>
    <rPh sb="3" eb="4">
      <t>ネン</t>
    </rPh>
    <rPh sb="7" eb="8">
      <t>マツ</t>
    </rPh>
    <rPh sb="8" eb="10">
      <t>ゲンザイ</t>
    </rPh>
    <phoneticPr fontId="9"/>
  </si>
  <si>
    <t>令和2年1月末現在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9"/>
  </si>
  <si>
    <t>1月１日～1月31日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</si>
  <si>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平成31年４月～令和2年1月</t>
    <rPh sb="0" eb="2">
      <t>ヘイセイ</t>
    </rPh>
    <rPh sb="4" eb="5">
      <t>ネン</t>
    </rPh>
    <rPh sb="8" eb="10">
      <t>レイワ</t>
    </rPh>
    <rPh sb="11" eb="12">
      <t>ネン</t>
    </rPh>
    <rPh sb="13" eb="14">
      <t>ガツ</t>
    </rPh>
    <phoneticPr fontId="9"/>
  </si>
  <si>
    <t>令和2年2月3日　　住民基本台帳により市民生活部市民課作成</t>
    <rPh sb="0" eb="2">
      <t>レイワ</t>
    </rPh>
    <phoneticPr fontId="9"/>
  </si>
  <si>
    <t>1.釜石市の世帯数、人口及び生活応援センター管内の世帯数、人口（令和２年２月末現在）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phoneticPr fontId="9"/>
  </si>
  <si>
    <t>令和2年2月末現在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9"/>
  </si>
  <si>
    <t>令和2年1月末現在</t>
    <rPh sb="0" eb="2">
      <t>レイワ</t>
    </rPh>
    <rPh sb="3" eb="4">
      <t>ネン</t>
    </rPh>
    <rPh sb="6" eb="7">
      <t>マツ</t>
    </rPh>
    <rPh sb="7" eb="9">
      <t>ゲンザイ</t>
    </rPh>
    <phoneticPr fontId="9"/>
  </si>
  <si>
    <t>平成31年４月～令和2年2月</t>
    <rPh sb="0" eb="2">
      <t>ヘイセイ</t>
    </rPh>
    <rPh sb="4" eb="5">
      <t>ネン</t>
    </rPh>
    <rPh sb="8" eb="10">
      <t>レイワ</t>
    </rPh>
    <rPh sb="11" eb="12">
      <t>ネン</t>
    </rPh>
    <rPh sb="13" eb="14">
      <t>ガツ</t>
    </rPh>
    <phoneticPr fontId="9"/>
  </si>
  <si>
    <t>2月1日～2月29日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</si>
  <si>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令和2年3月2日　　住民基本台帳により市民生活部市民課作成</t>
    <rPh sb="0" eb="2">
      <t>レイワ</t>
    </rPh>
    <phoneticPr fontId="9"/>
  </si>
  <si>
    <t>1.釜石市の世帯数、人口及び生活応援センター管内の世帯数、人口（令和２年３月末現在）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rPh sb="32" eb="34">
      <t>レイワ</t>
    </rPh>
    <phoneticPr fontId="9"/>
  </si>
  <si>
    <t>令和2年3月末現在</t>
    <rPh sb="0" eb="2">
      <t>レイワ</t>
    </rPh>
    <rPh sb="3" eb="4">
      <t>ネン</t>
    </rPh>
    <rPh sb="5" eb="6">
      <t>ツキ</t>
    </rPh>
    <rPh sb="6" eb="7">
      <t>マツ</t>
    </rPh>
    <rPh sb="7" eb="9">
      <t>ゲンザイ</t>
    </rPh>
    <phoneticPr fontId="9"/>
  </si>
  <si>
    <t>令和2年2月末現在</t>
    <rPh sb="0" eb="2">
      <t>レイワ</t>
    </rPh>
    <rPh sb="3" eb="4">
      <t>ネン</t>
    </rPh>
    <rPh sb="6" eb="7">
      <t>マツ</t>
    </rPh>
    <rPh sb="7" eb="9">
      <t>ゲンザイ</t>
    </rPh>
    <phoneticPr fontId="9"/>
  </si>
  <si>
    <t>３月１日～３月31日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</si>
  <si>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平成31年４月～令和２年３月</t>
    <rPh sb="0" eb="2">
      <t>ヘイセイ</t>
    </rPh>
    <rPh sb="4" eb="5">
      <t>ネン</t>
    </rPh>
    <rPh sb="8" eb="10">
      <t>レイワ</t>
    </rPh>
    <rPh sb="11" eb="12">
      <t>ネン</t>
    </rPh>
    <rPh sb="13" eb="14">
      <t>ガツ</t>
    </rPh>
    <phoneticPr fontId="9"/>
  </si>
  <si>
    <t>令和２年４月１日　　住民基本台帳により市民生活部市民課作成</t>
    <rPh sb="0" eb="2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</si>
</sst>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[$￥-411]#,##0;[Red]&quot;-&quot;[$￥-411]#,##0"/>
  </numFmts>
  <fonts count="11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8"/>
      <color rgb="FF000000"/>
      <name val="Arial"/>
      <family val="2"/>
    </font>
    <font>
      <sz val="7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6.5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7" fontId="2" fillId="0" borderId="0" applyBorder="0" applyProtection="0">
      <alignment vertical="center"/>
    </xf>
  </cellStyleXfs>
  <cellXfs count="184">
    <xf numFmtId="0" fontId="0" fillId="0" borderId="0" xfId="0">
      <alignment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1&#26376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&#26376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&#26376;%2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1&#26376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2&#26376;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2&#2637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6月"/>
      <sheetName val="7月"/>
      <sheetName val="８月"/>
      <sheetName val="9月"/>
      <sheetName val="10月"/>
      <sheetName val="11月 "/>
      <sheetName val="12月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3">
          <cell r="L43">
            <v>174</v>
          </cell>
          <cell r="P43">
            <v>181</v>
          </cell>
          <cell r="T43">
            <v>355</v>
          </cell>
          <cell r="X43">
            <v>214</v>
          </cell>
          <cell r="AB43">
            <v>199</v>
          </cell>
          <cell r="AF43">
            <v>413</v>
          </cell>
          <cell r="AJ43">
            <v>218</v>
          </cell>
          <cell r="AN43">
            <v>192</v>
          </cell>
          <cell r="AR43">
            <v>410</v>
          </cell>
          <cell r="AV43">
            <v>606</v>
          </cell>
          <cell r="AZ43">
            <v>572</v>
          </cell>
          <cell r="BD43">
            <v>1178</v>
          </cell>
          <cell r="BO43">
            <v>-160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6月"/>
      <sheetName val="7月"/>
      <sheetName val="８月"/>
      <sheetName val="9月"/>
      <sheetName val="10月"/>
      <sheetName val="11月 "/>
      <sheetName val="12月 "/>
      <sheetName val="1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3">
          <cell r="L43">
            <v>188</v>
          </cell>
          <cell r="P43">
            <v>196</v>
          </cell>
          <cell r="T43">
            <v>384</v>
          </cell>
          <cell r="X43">
            <v>225</v>
          </cell>
          <cell r="AB43">
            <v>217</v>
          </cell>
          <cell r="AF43">
            <v>442</v>
          </cell>
          <cell r="AJ43">
            <v>250</v>
          </cell>
          <cell r="AN43">
            <v>221</v>
          </cell>
          <cell r="AR43">
            <v>471</v>
          </cell>
          <cell r="AV43">
            <v>663</v>
          </cell>
          <cell r="AZ43">
            <v>634</v>
          </cell>
          <cell r="BD43">
            <v>1297</v>
          </cell>
          <cell r="BO43">
            <v>-183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4月"/>
      <sheetName val="5月"/>
      <sheetName val="6月"/>
      <sheetName val="7月"/>
      <sheetName val="８月"/>
      <sheetName val="9月"/>
      <sheetName val="10月"/>
      <sheetName val="11月 "/>
      <sheetName val="12月 "/>
      <sheetName val="1月"/>
      <sheetName val="2月"/>
    </sheetNames>
    <sheetDataSet>
      <sheetData sheetId="0">
        <row r="14">
          <cell r="AB14">
            <v>-380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6月"/>
      <sheetName val="7月"/>
      <sheetName val="８月"/>
      <sheetName val="9月"/>
      <sheetName val="10月"/>
      <sheetName val="11月 "/>
      <sheetName val="12月 "/>
      <sheetName val="1月"/>
      <sheetName val="2月"/>
      <sheetName val="1月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3">
          <cell r="L43">
            <v>211</v>
          </cell>
          <cell r="P43">
            <v>218</v>
          </cell>
          <cell r="T43">
            <v>429</v>
          </cell>
          <cell r="X43">
            <v>243</v>
          </cell>
          <cell r="AB43">
            <v>230</v>
          </cell>
          <cell r="AF43">
            <v>473</v>
          </cell>
          <cell r="AJ43">
            <v>284</v>
          </cell>
          <cell r="AN43">
            <v>257</v>
          </cell>
          <cell r="AR43">
            <v>541</v>
          </cell>
          <cell r="AV43">
            <v>738</v>
          </cell>
          <cell r="AZ43">
            <v>705</v>
          </cell>
          <cell r="BD43">
            <v>1443</v>
          </cell>
          <cell r="BO43">
            <v>-237</v>
          </cell>
        </row>
      </sheetData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6月"/>
      <sheetName val="7月"/>
      <sheetName val="８月"/>
      <sheetName val="9月"/>
      <sheetName val="10月"/>
      <sheetName val="11月 "/>
      <sheetName val="12月 "/>
      <sheetName val="1月"/>
      <sheetName val="2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BO24">
            <v>2310</v>
          </cell>
        </row>
      </sheetData>
      <sheetData sheetId="10">
        <row r="14">
          <cell r="S14">
            <v>1847</v>
          </cell>
          <cell r="V14">
            <v>1869</v>
          </cell>
          <cell r="Y14">
            <v>1909</v>
          </cell>
          <cell r="AB14">
            <v>3778</v>
          </cell>
          <cell r="AE14">
            <v>532</v>
          </cell>
          <cell r="AH14">
            <v>566</v>
          </cell>
          <cell r="AK14">
            <v>601</v>
          </cell>
          <cell r="AN14">
            <v>1167</v>
          </cell>
          <cell r="AQ14">
            <v>695</v>
          </cell>
          <cell r="AT14">
            <v>772</v>
          </cell>
          <cell r="AW14">
            <v>823</v>
          </cell>
          <cell r="AZ14">
            <v>1595</v>
          </cell>
          <cell r="BC14">
            <v>1631</v>
          </cell>
          <cell r="BF14">
            <v>1743</v>
          </cell>
          <cell r="BI14">
            <v>1839</v>
          </cell>
          <cell r="BL14">
            <v>3582</v>
          </cell>
          <cell r="BO14">
            <v>538</v>
          </cell>
          <cell r="BR14">
            <v>463</v>
          </cell>
          <cell r="BU14">
            <v>495</v>
          </cell>
          <cell r="BX14">
            <v>958</v>
          </cell>
        </row>
        <row r="24">
          <cell r="BO24">
            <v>2309</v>
          </cell>
          <cell r="BR24">
            <v>2467</v>
          </cell>
          <cell r="BU24">
            <v>2665</v>
          </cell>
        </row>
        <row r="35">
          <cell r="L35">
            <v>232</v>
          </cell>
          <cell r="P35">
            <v>182</v>
          </cell>
          <cell r="T35">
            <v>414</v>
          </cell>
          <cell r="X35">
            <v>225</v>
          </cell>
          <cell r="AB35">
            <v>172</v>
          </cell>
          <cell r="AF35">
            <v>397</v>
          </cell>
          <cell r="AJ35">
            <v>74</v>
          </cell>
          <cell r="AN35">
            <v>59</v>
          </cell>
          <cell r="AR35">
            <v>133</v>
          </cell>
          <cell r="AV35">
            <v>531</v>
          </cell>
          <cell r="AZ35">
            <v>413</v>
          </cell>
          <cell r="BD35">
            <v>944</v>
          </cell>
        </row>
      </sheetData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6月"/>
      <sheetName val="7月"/>
      <sheetName val="８月"/>
      <sheetName val="9月"/>
      <sheetName val="10月"/>
      <sheetName val="11月 "/>
      <sheetName val="12月 "/>
      <sheetName val="1月"/>
      <sheetName val="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L43">
            <v>227</v>
          </cell>
          <cell r="P43">
            <v>243</v>
          </cell>
          <cell r="T43">
            <v>470</v>
          </cell>
          <cell r="X43">
            <v>258</v>
          </cell>
          <cell r="AB43">
            <v>243</v>
          </cell>
          <cell r="AF43">
            <v>501</v>
          </cell>
          <cell r="AJ43">
            <v>306</v>
          </cell>
          <cell r="AN43">
            <v>283</v>
          </cell>
          <cell r="AR43">
            <v>589</v>
          </cell>
          <cell r="AV43">
            <v>791</v>
          </cell>
          <cell r="AZ43">
            <v>769</v>
          </cell>
          <cell r="BD43">
            <v>1560</v>
          </cell>
          <cell r="BO43">
            <v>-260</v>
          </cell>
          <cell r="BS43">
            <v>-356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T52"/>
  <sheetViews>
    <sheetView topLeftCell="A23" workbookViewId="0">
      <selection activeCell="L35" sqref="L35:O35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57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49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50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51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4"/>
      <c r="W3" s="11"/>
      <c r="X3" s="4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6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16468</v>
      </c>
      <c r="K5" s="156"/>
      <c r="L5" s="157"/>
      <c r="M5" s="155">
        <v>15881</v>
      </c>
      <c r="N5" s="156"/>
      <c r="O5" s="157"/>
      <c r="P5" s="155">
        <v>17533</v>
      </c>
      <c r="Q5" s="156"/>
      <c r="R5" s="157"/>
      <c r="S5" s="149">
        <f>M5+P5</f>
        <v>33414</v>
      </c>
      <c r="T5" s="150"/>
      <c r="U5" s="151"/>
      <c r="V5" s="6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2717</v>
      </c>
      <c r="AF5" s="175"/>
      <c r="AG5" s="175"/>
      <c r="AH5" s="175">
        <v>2223</v>
      </c>
      <c r="AI5" s="175"/>
      <c r="AJ5" s="175"/>
      <c r="AK5" s="175">
        <v>2699</v>
      </c>
      <c r="AL5" s="175"/>
      <c r="AM5" s="175"/>
      <c r="AN5" s="175">
        <f>AH5+AK5</f>
        <v>4922</v>
      </c>
      <c r="AO5" s="175"/>
      <c r="AP5" s="175"/>
      <c r="AQ5" s="175">
        <v>2226</v>
      </c>
      <c r="AR5" s="175"/>
      <c r="AS5" s="175"/>
      <c r="AT5" s="175">
        <v>2007</v>
      </c>
      <c r="AU5" s="175"/>
      <c r="AV5" s="175"/>
      <c r="AW5" s="175">
        <v>2267</v>
      </c>
      <c r="AX5" s="175"/>
      <c r="AY5" s="175"/>
      <c r="AZ5" s="175">
        <f>AT5+AW5</f>
        <v>4274</v>
      </c>
      <c r="BA5" s="175"/>
      <c r="BB5" s="175"/>
      <c r="BC5" s="175">
        <v>3929</v>
      </c>
      <c r="BD5" s="175"/>
      <c r="BE5" s="175"/>
      <c r="BF5" s="175">
        <v>3672</v>
      </c>
      <c r="BG5" s="175"/>
      <c r="BH5" s="175"/>
      <c r="BI5" s="175">
        <v>4122</v>
      </c>
      <c r="BJ5" s="175"/>
      <c r="BK5" s="175"/>
      <c r="BL5" s="175">
        <f>SUM(BF5:BK6)</f>
        <v>7794</v>
      </c>
      <c r="BM5" s="175"/>
      <c r="BN5" s="175"/>
      <c r="BO5" s="175">
        <f>BO14+BO24</f>
        <v>2865</v>
      </c>
      <c r="BP5" s="175"/>
      <c r="BQ5" s="175"/>
      <c r="BR5" s="175">
        <f>BR14+BR24</f>
        <v>2953</v>
      </c>
      <c r="BS5" s="175"/>
      <c r="BT5" s="175"/>
      <c r="BU5" s="175">
        <f>BU14+BU24</f>
        <v>3207</v>
      </c>
      <c r="BV5" s="175"/>
      <c r="BW5" s="175"/>
      <c r="BX5" s="175">
        <f>BR5+BU5</f>
        <v>6160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58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6"/>
      <c r="W6" s="132" t="str">
        <f>B6</f>
        <v>平成31年4月末現在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v>16424</v>
      </c>
      <c r="K7" s="156"/>
      <c r="L7" s="157"/>
      <c r="M7" s="155">
        <v>15867</v>
      </c>
      <c r="N7" s="156"/>
      <c r="O7" s="157"/>
      <c r="P7" s="155">
        <v>17570</v>
      </c>
      <c r="Q7" s="156"/>
      <c r="R7" s="157"/>
      <c r="S7" s="149">
        <f>M7+P7</f>
        <v>33437</v>
      </c>
      <c r="T7" s="150"/>
      <c r="U7" s="151"/>
      <c r="V7" s="6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v>2704</v>
      </c>
      <c r="AF7" s="175"/>
      <c r="AG7" s="175"/>
      <c r="AH7" s="175">
        <v>2217</v>
      </c>
      <c r="AI7" s="175"/>
      <c r="AJ7" s="175"/>
      <c r="AK7" s="175">
        <v>2713</v>
      </c>
      <c r="AL7" s="175"/>
      <c r="AM7" s="175"/>
      <c r="AN7" s="175">
        <f>AH7+AK7</f>
        <v>4930</v>
      </c>
      <c r="AO7" s="175"/>
      <c r="AP7" s="175"/>
      <c r="AQ7" s="175">
        <v>2226</v>
      </c>
      <c r="AR7" s="175"/>
      <c r="AS7" s="175"/>
      <c r="AT7" s="175">
        <v>2011</v>
      </c>
      <c r="AU7" s="175"/>
      <c r="AV7" s="175"/>
      <c r="AW7" s="175">
        <v>2285</v>
      </c>
      <c r="AX7" s="175"/>
      <c r="AY7" s="175"/>
      <c r="AZ7" s="175">
        <f>AT7+AW7</f>
        <v>4296</v>
      </c>
      <c r="BA7" s="175"/>
      <c r="BB7" s="175"/>
      <c r="BC7" s="175">
        <v>3915</v>
      </c>
      <c r="BD7" s="175"/>
      <c r="BE7" s="175"/>
      <c r="BF7" s="175">
        <v>3670</v>
      </c>
      <c r="BG7" s="175"/>
      <c r="BH7" s="175"/>
      <c r="BI7" s="175">
        <v>4128</v>
      </c>
      <c r="BJ7" s="175"/>
      <c r="BK7" s="175"/>
      <c r="BL7" s="175">
        <f>BF7+BI7</f>
        <v>7798</v>
      </c>
      <c r="BM7" s="175"/>
      <c r="BN7" s="175"/>
      <c r="BO7" s="175">
        <f>BO16+BO26</f>
        <v>2843</v>
      </c>
      <c r="BP7" s="175"/>
      <c r="BQ7" s="175"/>
      <c r="BR7" s="175">
        <f>BR16+BR26</f>
        <v>2948</v>
      </c>
      <c r="BS7" s="175"/>
      <c r="BT7" s="175"/>
      <c r="BU7" s="175">
        <f>BU16+BU26</f>
        <v>3194</v>
      </c>
      <c r="BV7" s="175"/>
      <c r="BW7" s="175"/>
      <c r="BX7" s="175">
        <f>BR7+BU7</f>
        <v>6142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56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6"/>
      <c r="W8" s="132" t="str">
        <f>B8</f>
        <v>平成31年3月末現在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44</v>
      </c>
      <c r="K9" s="162"/>
      <c r="L9" s="163"/>
      <c r="M9" s="161">
        <f t="shared" ref="M9" si="0">M5-M7</f>
        <v>14</v>
      </c>
      <c r="N9" s="162"/>
      <c r="O9" s="163"/>
      <c r="P9" s="161">
        <f t="shared" ref="P9" si="1">P5-P7</f>
        <v>-37</v>
      </c>
      <c r="Q9" s="162"/>
      <c r="R9" s="163"/>
      <c r="S9" s="161">
        <f t="shared" ref="S9" si="2">S5-S7</f>
        <v>-23</v>
      </c>
      <c r="T9" s="162"/>
      <c r="U9" s="163"/>
      <c r="V9" s="6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13</v>
      </c>
      <c r="AF9" s="175"/>
      <c r="AG9" s="175"/>
      <c r="AH9" s="175">
        <f>AH5-AH7</f>
        <v>6</v>
      </c>
      <c r="AI9" s="175"/>
      <c r="AJ9" s="175"/>
      <c r="AK9" s="175">
        <f>AK5-AK7</f>
        <v>-14</v>
      </c>
      <c r="AL9" s="175"/>
      <c r="AM9" s="175"/>
      <c r="AN9" s="175">
        <f>AN5-AN7</f>
        <v>-8</v>
      </c>
      <c r="AO9" s="175"/>
      <c r="AP9" s="175"/>
      <c r="AQ9" s="175">
        <f>AQ5-AQ7</f>
        <v>0</v>
      </c>
      <c r="AR9" s="175"/>
      <c r="AS9" s="175"/>
      <c r="AT9" s="175">
        <f>AT5-AT7</f>
        <v>-4</v>
      </c>
      <c r="AU9" s="175"/>
      <c r="AV9" s="175"/>
      <c r="AW9" s="175">
        <f>AW5-AW7</f>
        <v>-18</v>
      </c>
      <c r="AX9" s="175"/>
      <c r="AY9" s="175"/>
      <c r="AZ9" s="175">
        <f>AZ5-AZ7</f>
        <v>-22</v>
      </c>
      <c r="BA9" s="175"/>
      <c r="BB9" s="175"/>
      <c r="BC9" s="175">
        <f>BC5-BC7</f>
        <v>14</v>
      </c>
      <c r="BD9" s="175"/>
      <c r="BE9" s="175"/>
      <c r="BF9" s="175">
        <f>BF5-BF7</f>
        <v>2</v>
      </c>
      <c r="BG9" s="175"/>
      <c r="BH9" s="175"/>
      <c r="BI9" s="175">
        <f>BI5-BI7</f>
        <v>-6</v>
      </c>
      <c r="BJ9" s="175"/>
      <c r="BK9" s="175"/>
      <c r="BL9" s="175">
        <f>BL5-BL7</f>
        <v>-4</v>
      </c>
      <c r="BM9" s="175"/>
      <c r="BN9" s="175"/>
      <c r="BO9" s="175">
        <f>BO5-BO7</f>
        <v>22</v>
      </c>
      <c r="BP9" s="175"/>
      <c r="BQ9" s="175"/>
      <c r="BR9" s="175">
        <f>BR5-BR7</f>
        <v>5</v>
      </c>
      <c r="BS9" s="175"/>
      <c r="BT9" s="175"/>
      <c r="BU9" s="175">
        <f>BU5-BU7</f>
        <v>13</v>
      </c>
      <c r="BV9" s="175"/>
      <c r="BW9" s="175"/>
      <c r="BX9" s="175">
        <f>BX5-BX7</f>
        <v>18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52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53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54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55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13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40" t="s">
        <v>58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1848</v>
      </c>
      <c r="T14" s="150"/>
      <c r="U14" s="151"/>
      <c r="V14" s="149">
        <v>1879</v>
      </c>
      <c r="W14" s="150"/>
      <c r="X14" s="151"/>
      <c r="Y14" s="149">
        <v>1910</v>
      </c>
      <c r="Z14" s="150"/>
      <c r="AA14" s="151"/>
      <c r="AB14" s="149">
        <f>V14+Y14</f>
        <v>3789</v>
      </c>
      <c r="AC14" s="150"/>
      <c r="AD14" s="151"/>
      <c r="AE14" s="149">
        <v>536</v>
      </c>
      <c r="AF14" s="150"/>
      <c r="AG14" s="151"/>
      <c r="AH14" s="149">
        <v>581</v>
      </c>
      <c r="AI14" s="150"/>
      <c r="AJ14" s="151"/>
      <c r="AK14" s="149">
        <v>624</v>
      </c>
      <c r="AL14" s="150"/>
      <c r="AM14" s="151"/>
      <c r="AN14" s="149">
        <f>AH14+AK14</f>
        <v>1205</v>
      </c>
      <c r="AO14" s="150"/>
      <c r="AP14" s="151"/>
      <c r="AQ14" s="149">
        <v>705</v>
      </c>
      <c r="AR14" s="150"/>
      <c r="AS14" s="151"/>
      <c r="AT14" s="149">
        <v>786</v>
      </c>
      <c r="AU14" s="150"/>
      <c r="AV14" s="151"/>
      <c r="AW14" s="149">
        <v>843</v>
      </c>
      <c r="AX14" s="150"/>
      <c r="AY14" s="151"/>
      <c r="AZ14" s="149">
        <f>AT14+AW14</f>
        <v>1629</v>
      </c>
      <c r="BA14" s="150"/>
      <c r="BB14" s="151"/>
      <c r="BC14" s="149">
        <v>1642</v>
      </c>
      <c r="BD14" s="150"/>
      <c r="BE14" s="151"/>
      <c r="BF14" s="149">
        <v>1780</v>
      </c>
      <c r="BG14" s="150"/>
      <c r="BH14" s="151"/>
      <c r="BI14" s="149">
        <v>1861</v>
      </c>
      <c r="BJ14" s="150"/>
      <c r="BK14" s="151"/>
      <c r="BL14" s="149">
        <f>BF14+BI14</f>
        <v>3641</v>
      </c>
      <c r="BM14" s="150"/>
      <c r="BN14" s="151"/>
      <c r="BO14" s="177">
        <v>543</v>
      </c>
      <c r="BP14" s="165"/>
      <c r="BQ14" s="166"/>
      <c r="BR14" s="164">
        <v>470</v>
      </c>
      <c r="BS14" s="165"/>
      <c r="BT14" s="166"/>
      <c r="BU14" s="164">
        <v>511</v>
      </c>
      <c r="BV14" s="165"/>
      <c r="BW14" s="166"/>
      <c r="BX14" s="164">
        <f>BR14+BU14</f>
        <v>981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33</v>
      </c>
      <c r="I15" s="107"/>
      <c r="J15" s="108"/>
      <c r="K15" s="7"/>
      <c r="L15" s="93" t="str">
        <f>B6</f>
        <v>平成31年4月末現在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63</v>
      </c>
      <c r="C16" s="110"/>
      <c r="D16" s="111"/>
      <c r="E16" s="109">
        <v>167</v>
      </c>
      <c r="F16" s="110"/>
      <c r="G16" s="111"/>
      <c r="H16" s="109">
        <f>B16+E16</f>
        <v>230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v>1852</v>
      </c>
      <c r="T16" s="84"/>
      <c r="U16" s="84"/>
      <c r="V16" s="84">
        <v>1869</v>
      </c>
      <c r="W16" s="84"/>
      <c r="X16" s="84"/>
      <c r="Y16" s="84">
        <v>1916</v>
      </c>
      <c r="Z16" s="84"/>
      <c r="AA16" s="84"/>
      <c r="AB16" s="149">
        <f>V16+Y16</f>
        <v>3785</v>
      </c>
      <c r="AC16" s="150"/>
      <c r="AD16" s="151"/>
      <c r="AE16" s="84">
        <v>538</v>
      </c>
      <c r="AF16" s="84"/>
      <c r="AG16" s="84"/>
      <c r="AH16" s="84">
        <v>583</v>
      </c>
      <c r="AI16" s="84"/>
      <c r="AJ16" s="84"/>
      <c r="AK16" s="84">
        <v>622</v>
      </c>
      <c r="AL16" s="84"/>
      <c r="AM16" s="84"/>
      <c r="AN16" s="149">
        <f>AH16+AK16</f>
        <v>1205</v>
      </c>
      <c r="AO16" s="150"/>
      <c r="AP16" s="151"/>
      <c r="AQ16" s="84">
        <v>704</v>
      </c>
      <c r="AR16" s="84"/>
      <c r="AS16" s="84"/>
      <c r="AT16" s="84">
        <v>783</v>
      </c>
      <c r="AU16" s="84"/>
      <c r="AV16" s="84"/>
      <c r="AW16" s="84">
        <v>843</v>
      </c>
      <c r="AX16" s="84"/>
      <c r="AY16" s="84"/>
      <c r="AZ16" s="149">
        <f>AT16+AW16</f>
        <v>1626</v>
      </c>
      <c r="BA16" s="150"/>
      <c r="BB16" s="151"/>
      <c r="BC16" s="84">
        <v>1642</v>
      </c>
      <c r="BD16" s="84"/>
      <c r="BE16" s="84"/>
      <c r="BF16" s="84">
        <v>1786</v>
      </c>
      <c r="BG16" s="84"/>
      <c r="BH16" s="84"/>
      <c r="BI16" s="84">
        <v>1869</v>
      </c>
      <c r="BJ16" s="84"/>
      <c r="BK16" s="84"/>
      <c r="BL16" s="149">
        <f>BF16+BI16</f>
        <v>3655</v>
      </c>
      <c r="BM16" s="150"/>
      <c r="BN16" s="151"/>
      <c r="BO16" s="176">
        <v>542</v>
      </c>
      <c r="BP16" s="175"/>
      <c r="BQ16" s="175"/>
      <c r="BR16" s="175">
        <v>470</v>
      </c>
      <c r="BS16" s="175"/>
      <c r="BT16" s="175"/>
      <c r="BU16" s="175">
        <v>512</v>
      </c>
      <c r="BV16" s="175"/>
      <c r="BW16" s="175"/>
      <c r="BX16" s="175">
        <f>BR16+BU16</f>
        <v>982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平成31年3月末現在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-4</v>
      </c>
      <c r="T18" s="84"/>
      <c r="U18" s="84"/>
      <c r="V18" s="84">
        <f t="shared" ref="V18" si="3">V14-V16</f>
        <v>10</v>
      </c>
      <c r="W18" s="84"/>
      <c r="X18" s="84"/>
      <c r="Y18" s="84">
        <f t="shared" ref="Y18" si="4">Y14-Y16</f>
        <v>-6</v>
      </c>
      <c r="Z18" s="84"/>
      <c r="AA18" s="84"/>
      <c r="AB18" s="84">
        <f t="shared" ref="AB18" si="5">AB14-AB16</f>
        <v>4</v>
      </c>
      <c r="AC18" s="84"/>
      <c r="AD18" s="84"/>
      <c r="AE18" s="84">
        <f t="shared" ref="AE18" si="6">AE14-AE16</f>
        <v>-2</v>
      </c>
      <c r="AF18" s="84"/>
      <c r="AG18" s="84"/>
      <c r="AH18" s="84">
        <f t="shared" ref="AH18" si="7">AH14-AH16</f>
        <v>-2</v>
      </c>
      <c r="AI18" s="84"/>
      <c r="AJ18" s="84"/>
      <c r="AK18" s="84">
        <f t="shared" ref="AK18" si="8">AK14-AK16</f>
        <v>2</v>
      </c>
      <c r="AL18" s="84"/>
      <c r="AM18" s="84"/>
      <c r="AN18" s="84">
        <f t="shared" ref="AN18" si="9">AN14-AN16</f>
        <v>0</v>
      </c>
      <c r="AO18" s="84"/>
      <c r="AP18" s="84"/>
      <c r="AQ18" s="84">
        <f t="shared" ref="AQ18" si="10">AQ14-AQ16</f>
        <v>1</v>
      </c>
      <c r="AR18" s="84"/>
      <c r="AS18" s="84"/>
      <c r="AT18" s="84">
        <f t="shared" ref="AT18" si="11">AT14-AT16</f>
        <v>3</v>
      </c>
      <c r="AU18" s="84"/>
      <c r="AV18" s="84"/>
      <c r="AW18" s="84">
        <f t="shared" ref="AW18" si="12">AW14-AW16</f>
        <v>0</v>
      </c>
      <c r="AX18" s="84"/>
      <c r="AY18" s="84"/>
      <c r="AZ18" s="84">
        <f t="shared" ref="AZ18" si="13">AZ14-AZ16</f>
        <v>3</v>
      </c>
      <c r="BA18" s="84"/>
      <c r="BB18" s="84"/>
      <c r="BC18" s="84">
        <f t="shared" ref="BC18" si="14">BC14-BC16</f>
        <v>0</v>
      </c>
      <c r="BD18" s="84"/>
      <c r="BE18" s="84"/>
      <c r="BF18" s="84">
        <f t="shared" ref="BF18" si="15">BF14-BF16</f>
        <v>-6</v>
      </c>
      <c r="BG18" s="84"/>
      <c r="BH18" s="84"/>
      <c r="BI18" s="84">
        <f t="shared" ref="BI18" si="16">BI14-BI16</f>
        <v>-8</v>
      </c>
      <c r="BJ18" s="84"/>
      <c r="BK18" s="84"/>
      <c r="BL18" s="84">
        <f t="shared" ref="BL18" si="17">BL14-BL16</f>
        <v>-14</v>
      </c>
      <c r="BM18" s="84"/>
      <c r="BN18" s="84"/>
      <c r="BO18" s="176">
        <f>BO14-BO16</f>
        <v>1</v>
      </c>
      <c r="BP18" s="175"/>
      <c r="BQ18" s="175"/>
      <c r="BR18" s="175">
        <f>BR14-BR16</f>
        <v>0</v>
      </c>
      <c r="BS18" s="175"/>
      <c r="BT18" s="175"/>
      <c r="BU18" s="175">
        <f>BU14-BU16</f>
        <v>-1</v>
      </c>
      <c r="BV18" s="175"/>
      <c r="BW18" s="175"/>
      <c r="BX18" s="175">
        <f>BX14-BX16</f>
        <v>-1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34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35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36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37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4"/>
      <c r="BI21" s="4"/>
      <c r="BJ21" s="4"/>
      <c r="BK21" s="4"/>
      <c r="BL21" s="4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31</v>
      </c>
      <c r="M22" s="124"/>
      <c r="N22" s="124"/>
      <c r="O22" s="124"/>
      <c r="P22" s="124" t="s">
        <v>32</v>
      </c>
      <c r="Q22" s="124"/>
      <c r="R22" s="124"/>
      <c r="S22" s="124"/>
      <c r="T22" s="124" t="s">
        <v>33</v>
      </c>
      <c r="U22" s="124"/>
      <c r="V22" s="124"/>
      <c r="W22" s="124"/>
      <c r="X22" s="124" t="s">
        <v>31</v>
      </c>
      <c r="Y22" s="124"/>
      <c r="Z22" s="124"/>
      <c r="AA22" s="124"/>
      <c r="AB22" s="124" t="s">
        <v>32</v>
      </c>
      <c r="AC22" s="124"/>
      <c r="AD22" s="124"/>
      <c r="AE22" s="124"/>
      <c r="AF22" s="124" t="s">
        <v>33</v>
      </c>
      <c r="AG22" s="124"/>
      <c r="AH22" s="124"/>
      <c r="AI22" s="124"/>
      <c r="AJ22" s="124" t="s">
        <v>31</v>
      </c>
      <c r="AK22" s="124"/>
      <c r="AL22" s="124"/>
      <c r="AM22" s="124"/>
      <c r="AN22" s="124" t="s">
        <v>32</v>
      </c>
      <c r="AO22" s="124"/>
      <c r="AP22" s="124"/>
      <c r="AQ22" s="124"/>
      <c r="AR22" s="124" t="s">
        <v>33</v>
      </c>
      <c r="AS22" s="124"/>
      <c r="AT22" s="124"/>
      <c r="AU22" s="124"/>
      <c r="AV22" s="124" t="s">
        <v>31</v>
      </c>
      <c r="AW22" s="124"/>
      <c r="AX22" s="124"/>
      <c r="AY22" s="124"/>
      <c r="AZ22" s="124" t="s">
        <v>32</v>
      </c>
      <c r="BA22" s="124"/>
      <c r="BB22" s="124"/>
      <c r="BC22" s="124"/>
      <c r="BD22" s="124" t="s">
        <v>33</v>
      </c>
      <c r="BE22" s="124"/>
      <c r="BF22" s="124"/>
      <c r="BG22" s="124"/>
      <c r="BH22" s="4"/>
      <c r="BI22" s="4"/>
      <c r="BJ22" s="4"/>
      <c r="BK22" s="4"/>
      <c r="BL22" s="4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1594</v>
      </c>
      <c r="M23" s="128"/>
      <c r="N23" s="128"/>
      <c r="O23" s="128"/>
      <c r="P23" s="128">
        <v>1603</v>
      </c>
      <c r="Q23" s="128"/>
      <c r="R23" s="128"/>
      <c r="S23" s="128"/>
      <c r="T23" s="128">
        <f>L23+P23</f>
        <v>3197</v>
      </c>
      <c r="U23" s="128"/>
      <c r="V23" s="128"/>
      <c r="W23" s="128"/>
      <c r="X23" s="128">
        <v>8951</v>
      </c>
      <c r="Y23" s="128"/>
      <c r="Z23" s="128"/>
      <c r="AA23" s="128"/>
      <c r="AB23" s="128">
        <v>8249</v>
      </c>
      <c r="AC23" s="128"/>
      <c r="AD23" s="128"/>
      <c r="AE23" s="128"/>
      <c r="AF23" s="128">
        <f>X23+AB23</f>
        <v>17200</v>
      </c>
      <c r="AG23" s="128"/>
      <c r="AH23" s="128"/>
      <c r="AI23" s="128"/>
      <c r="AJ23" s="128">
        <v>5336</v>
      </c>
      <c r="AK23" s="128"/>
      <c r="AL23" s="128"/>
      <c r="AM23" s="128"/>
      <c r="AN23" s="128">
        <v>7681</v>
      </c>
      <c r="AO23" s="128"/>
      <c r="AP23" s="128"/>
      <c r="AQ23" s="128"/>
      <c r="AR23" s="128">
        <f>AJ23+AN23</f>
        <v>13017</v>
      </c>
      <c r="AS23" s="128"/>
      <c r="AT23" s="128"/>
      <c r="AU23" s="128"/>
      <c r="AV23" s="128">
        <f>SUM(L23,X23,AJ23)</f>
        <v>15881</v>
      </c>
      <c r="AW23" s="128"/>
      <c r="AX23" s="128"/>
      <c r="AY23" s="128"/>
      <c r="AZ23" s="128">
        <f>SUM(P23,AB23,AN23)</f>
        <v>17533</v>
      </c>
      <c r="BA23" s="128"/>
      <c r="BB23" s="128"/>
      <c r="BC23" s="128"/>
      <c r="BD23" s="84">
        <f>AV23+AZ23</f>
        <v>33414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2322</v>
      </c>
      <c r="BP24" s="175"/>
      <c r="BQ24" s="175"/>
      <c r="BR24" s="175">
        <v>2483</v>
      </c>
      <c r="BS24" s="175"/>
      <c r="BT24" s="175"/>
      <c r="BU24" s="175">
        <v>2696</v>
      </c>
      <c r="BV24" s="175"/>
      <c r="BW24" s="175"/>
      <c r="BX24" s="175">
        <f>BR24+BU24</f>
        <v>5179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30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4.7704554976955769E-2</v>
      </c>
      <c r="M25" s="127"/>
      <c r="N25" s="127"/>
      <c r="O25" s="127"/>
      <c r="P25" s="127">
        <f>P23/BD23</f>
        <v>4.7973903154366435E-2</v>
      </c>
      <c r="Q25" s="127"/>
      <c r="R25" s="127"/>
      <c r="S25" s="127"/>
      <c r="T25" s="127">
        <f>T23/BD23</f>
        <v>9.5678458131322197E-2</v>
      </c>
      <c r="U25" s="127"/>
      <c r="V25" s="127"/>
      <c r="W25" s="127"/>
      <c r="X25" s="127">
        <f>X23/BD23</f>
        <v>0.26788172622254147</v>
      </c>
      <c r="Y25" s="127"/>
      <c r="Z25" s="127"/>
      <c r="AA25" s="127"/>
      <c r="AB25" s="127">
        <f>AB23/BD23</f>
        <v>0.24687256838450949</v>
      </c>
      <c r="AC25" s="127"/>
      <c r="AD25" s="127"/>
      <c r="AE25" s="127"/>
      <c r="AF25" s="127">
        <f>AF23/BD23</f>
        <v>0.51475429460705091</v>
      </c>
      <c r="AG25" s="127"/>
      <c r="AH25" s="127"/>
      <c r="AI25" s="127"/>
      <c r="AJ25" s="127">
        <f>AJ23/BD23</f>
        <v>0.1596935416292572</v>
      </c>
      <c r="AK25" s="127"/>
      <c r="AL25" s="127"/>
      <c r="AM25" s="127"/>
      <c r="AN25" s="127">
        <f>AN23/BD23</f>
        <v>0.22987370563236967</v>
      </c>
      <c r="AO25" s="127"/>
      <c r="AP25" s="127"/>
      <c r="AQ25" s="127"/>
      <c r="AR25" s="127">
        <f>AR23/BD23</f>
        <v>0.38956724726162684</v>
      </c>
      <c r="AS25" s="127"/>
      <c r="AT25" s="127"/>
      <c r="AU25" s="127"/>
      <c r="AV25" s="127">
        <f>AV23/BD23</f>
        <v>0.47527982282875442</v>
      </c>
      <c r="AW25" s="127"/>
      <c r="AX25" s="127"/>
      <c r="AY25" s="127"/>
      <c r="AZ25" s="127">
        <f>AZ23/BD23</f>
        <v>0.52472017717124564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v>2301</v>
      </c>
      <c r="BP26" s="165"/>
      <c r="BQ26" s="166"/>
      <c r="BR26" s="164">
        <v>2478</v>
      </c>
      <c r="BS26" s="165"/>
      <c r="BT26" s="166"/>
      <c r="BU26" s="164">
        <v>2682</v>
      </c>
      <c r="BV26" s="165"/>
      <c r="BW26" s="166"/>
      <c r="BX26" s="164">
        <f>BR26+BU26</f>
        <v>5160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21</v>
      </c>
      <c r="BP28" s="175"/>
      <c r="BQ28" s="175"/>
      <c r="BR28" s="175">
        <f>BR24-BR26</f>
        <v>5</v>
      </c>
      <c r="BS28" s="175"/>
      <c r="BT28" s="175"/>
      <c r="BU28" s="175">
        <f>BU24-BU26</f>
        <v>14</v>
      </c>
      <c r="BV28" s="175"/>
      <c r="BW28" s="175"/>
      <c r="BX28" s="175">
        <f>BX24-BX26</f>
        <v>19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39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42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43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38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40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41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31</v>
      </c>
      <c r="M31" s="101"/>
      <c r="N31" s="101"/>
      <c r="O31" s="101"/>
      <c r="P31" s="101" t="s">
        <v>32</v>
      </c>
      <c r="Q31" s="101"/>
      <c r="R31" s="101"/>
      <c r="S31" s="101"/>
      <c r="T31" s="101" t="s">
        <v>33</v>
      </c>
      <c r="U31" s="101"/>
      <c r="V31" s="101"/>
      <c r="W31" s="101"/>
      <c r="X31" s="101" t="s">
        <v>31</v>
      </c>
      <c r="Y31" s="101"/>
      <c r="Z31" s="101"/>
      <c r="AA31" s="101"/>
      <c r="AB31" s="101" t="s">
        <v>32</v>
      </c>
      <c r="AC31" s="101"/>
      <c r="AD31" s="101"/>
      <c r="AE31" s="101"/>
      <c r="AF31" s="101" t="s">
        <v>33</v>
      </c>
      <c r="AG31" s="101"/>
      <c r="AH31" s="101"/>
      <c r="AI31" s="101"/>
      <c r="AJ31" s="101" t="s">
        <v>31</v>
      </c>
      <c r="AK31" s="101"/>
      <c r="AL31" s="101"/>
      <c r="AM31" s="101"/>
      <c r="AN31" s="101" t="s">
        <v>32</v>
      </c>
      <c r="AO31" s="101"/>
      <c r="AP31" s="101"/>
      <c r="AQ31" s="101"/>
      <c r="AR31" s="101" t="s">
        <v>33</v>
      </c>
      <c r="AS31" s="101"/>
      <c r="AT31" s="101"/>
      <c r="AU31" s="101"/>
      <c r="AV31" s="101" t="s">
        <v>31</v>
      </c>
      <c r="AW31" s="101"/>
      <c r="AX31" s="101"/>
      <c r="AY31" s="101"/>
      <c r="AZ31" s="101" t="s">
        <v>32</v>
      </c>
      <c r="BA31" s="101"/>
      <c r="BB31" s="101"/>
      <c r="BC31" s="101"/>
      <c r="BD31" s="101" t="s">
        <v>33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44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83</v>
      </c>
      <c r="M32" s="84"/>
      <c r="N32" s="84"/>
      <c r="O32" s="84"/>
      <c r="P32" s="84">
        <v>57</v>
      </c>
      <c r="Q32" s="84"/>
      <c r="R32" s="84"/>
      <c r="S32" s="84"/>
      <c r="T32" s="84">
        <f>L32+P32</f>
        <v>140</v>
      </c>
      <c r="U32" s="84"/>
      <c r="V32" s="84"/>
      <c r="W32" s="84"/>
      <c r="X32" s="84">
        <v>75</v>
      </c>
      <c r="Y32" s="84"/>
      <c r="Z32" s="84"/>
      <c r="AA32" s="84"/>
      <c r="AB32" s="84">
        <v>50</v>
      </c>
      <c r="AC32" s="84"/>
      <c r="AD32" s="84"/>
      <c r="AE32" s="84"/>
      <c r="AF32" s="84">
        <f>X32+AB32</f>
        <v>125</v>
      </c>
      <c r="AG32" s="84"/>
      <c r="AH32" s="84"/>
      <c r="AI32" s="84"/>
      <c r="AJ32" s="84">
        <v>6</v>
      </c>
      <c r="AK32" s="84"/>
      <c r="AL32" s="84"/>
      <c r="AM32" s="84"/>
      <c r="AN32" s="84">
        <v>3</v>
      </c>
      <c r="AO32" s="84"/>
      <c r="AP32" s="84"/>
      <c r="AQ32" s="84"/>
      <c r="AR32" s="84">
        <f>AJ32+AN32</f>
        <v>9</v>
      </c>
      <c r="AS32" s="84"/>
      <c r="AT32" s="84"/>
      <c r="AU32" s="84"/>
      <c r="AV32" s="84">
        <f>L32+X32+AJ32</f>
        <v>164</v>
      </c>
      <c r="AW32" s="84"/>
      <c r="AX32" s="84"/>
      <c r="AY32" s="84"/>
      <c r="AZ32" s="84">
        <f>P32+AB32+AN32</f>
        <v>110</v>
      </c>
      <c r="BA32" s="84"/>
      <c r="BB32" s="84"/>
      <c r="BC32" s="84"/>
      <c r="BD32" s="84">
        <f>T32+AF32+AR32</f>
        <v>274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59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L32</f>
        <v>83</v>
      </c>
      <c r="M35" s="84"/>
      <c r="N35" s="84"/>
      <c r="O35" s="84"/>
      <c r="P35" s="84">
        <f>P32</f>
        <v>57</v>
      </c>
      <c r="Q35" s="84"/>
      <c r="R35" s="84"/>
      <c r="S35" s="84"/>
      <c r="T35" s="84">
        <f>L35+P35</f>
        <v>140</v>
      </c>
      <c r="U35" s="84"/>
      <c r="V35" s="84"/>
      <c r="W35" s="84"/>
      <c r="X35" s="84">
        <f>X32</f>
        <v>75</v>
      </c>
      <c r="Y35" s="84"/>
      <c r="Z35" s="84"/>
      <c r="AA35" s="84"/>
      <c r="AB35" s="84">
        <f>AB32</f>
        <v>50</v>
      </c>
      <c r="AC35" s="84"/>
      <c r="AD35" s="84"/>
      <c r="AE35" s="84"/>
      <c r="AF35" s="98">
        <f>X35+AB35</f>
        <v>125</v>
      </c>
      <c r="AG35" s="99"/>
      <c r="AH35" s="99"/>
      <c r="AI35" s="100"/>
      <c r="AJ35" s="84">
        <f>AJ32</f>
        <v>6</v>
      </c>
      <c r="AK35" s="84"/>
      <c r="AL35" s="84"/>
      <c r="AM35" s="84"/>
      <c r="AN35" s="84">
        <f>AN32</f>
        <v>3</v>
      </c>
      <c r="AO35" s="84"/>
      <c r="AP35" s="84"/>
      <c r="AQ35" s="84"/>
      <c r="AR35" s="98">
        <f>AJ32+AN32</f>
        <v>9</v>
      </c>
      <c r="AS35" s="99"/>
      <c r="AT35" s="99"/>
      <c r="AU35" s="100"/>
      <c r="AV35" s="84">
        <f>AV32</f>
        <v>164</v>
      </c>
      <c r="AW35" s="84"/>
      <c r="AX35" s="84"/>
      <c r="AY35" s="84"/>
      <c r="AZ35" s="84">
        <f>AZ32</f>
        <v>110</v>
      </c>
      <c r="BA35" s="84"/>
      <c r="BB35" s="84"/>
      <c r="BC35" s="84"/>
      <c r="BD35" s="84">
        <f>AV35+AZ35</f>
        <v>274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47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48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43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46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40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41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">
        <v>44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56</v>
      </c>
      <c r="M40" s="84"/>
      <c r="N40" s="84"/>
      <c r="O40" s="84"/>
      <c r="P40" s="84">
        <v>48</v>
      </c>
      <c r="Q40" s="84"/>
      <c r="R40" s="84"/>
      <c r="S40" s="84"/>
      <c r="T40" s="84">
        <f>L40+P40</f>
        <v>104</v>
      </c>
      <c r="U40" s="84"/>
      <c r="V40" s="84"/>
      <c r="W40" s="84"/>
      <c r="X40" s="84">
        <v>70</v>
      </c>
      <c r="Y40" s="84"/>
      <c r="Z40" s="84"/>
      <c r="AA40" s="84"/>
      <c r="AB40" s="84">
        <v>74</v>
      </c>
      <c r="AC40" s="84"/>
      <c r="AD40" s="84"/>
      <c r="AE40" s="84"/>
      <c r="AF40" s="84">
        <f>X40+AB40</f>
        <v>144</v>
      </c>
      <c r="AG40" s="84"/>
      <c r="AH40" s="84"/>
      <c r="AI40" s="84"/>
      <c r="AJ40" s="84">
        <v>24</v>
      </c>
      <c r="AK40" s="84"/>
      <c r="AL40" s="84"/>
      <c r="AM40" s="84"/>
      <c r="AN40" s="84">
        <v>25</v>
      </c>
      <c r="AO40" s="84"/>
      <c r="AP40" s="84"/>
      <c r="AQ40" s="84"/>
      <c r="AR40" s="84">
        <f>SUM(AJ40:AQ41)</f>
        <v>49</v>
      </c>
      <c r="AS40" s="84"/>
      <c r="AT40" s="84"/>
      <c r="AU40" s="84"/>
      <c r="AV40" s="84">
        <f>L40+X40+AJ40</f>
        <v>150</v>
      </c>
      <c r="AW40" s="84"/>
      <c r="AX40" s="84"/>
      <c r="AY40" s="84"/>
      <c r="AZ40" s="84">
        <f>P40+AB40+AN40</f>
        <v>147</v>
      </c>
      <c r="BA40" s="84"/>
      <c r="BB40" s="84"/>
      <c r="BC40" s="84"/>
      <c r="BD40" s="84">
        <f>T40+AF40+AR40</f>
        <v>297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14</v>
      </c>
      <c r="BP40" s="175"/>
      <c r="BQ40" s="175"/>
      <c r="BR40" s="175"/>
      <c r="BS40" s="175">
        <f>P9</f>
        <v>-37</v>
      </c>
      <c r="BT40" s="175"/>
      <c r="BU40" s="175"/>
      <c r="BV40" s="175"/>
      <c r="BW40" s="175">
        <f>S9</f>
        <v>-23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45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17"/>
      <c r="B43" s="97" t="s">
        <v>59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L40</f>
        <v>56</v>
      </c>
      <c r="M43" s="84"/>
      <c r="N43" s="84"/>
      <c r="O43" s="84"/>
      <c r="P43" s="84">
        <f t="shared" ref="P43" si="18">P40</f>
        <v>48</v>
      </c>
      <c r="Q43" s="84"/>
      <c r="R43" s="84"/>
      <c r="S43" s="84"/>
      <c r="T43" s="84">
        <f>L43+P43</f>
        <v>104</v>
      </c>
      <c r="U43" s="84"/>
      <c r="V43" s="84"/>
      <c r="W43" s="84"/>
      <c r="X43" s="84">
        <f t="shared" ref="X43" si="19">X40</f>
        <v>70</v>
      </c>
      <c r="Y43" s="84"/>
      <c r="Z43" s="84"/>
      <c r="AA43" s="84"/>
      <c r="AB43" s="84">
        <f t="shared" ref="AB43" si="20">AB40</f>
        <v>74</v>
      </c>
      <c r="AC43" s="84"/>
      <c r="AD43" s="84"/>
      <c r="AE43" s="84"/>
      <c r="AF43" s="84">
        <f>X43+AB43</f>
        <v>144</v>
      </c>
      <c r="AG43" s="84"/>
      <c r="AH43" s="84"/>
      <c r="AI43" s="84"/>
      <c r="AJ43" s="84">
        <f t="shared" ref="AJ43" si="21">AJ40</f>
        <v>24</v>
      </c>
      <c r="AK43" s="84"/>
      <c r="AL43" s="84"/>
      <c r="AM43" s="84"/>
      <c r="AN43" s="84">
        <f t="shared" ref="AN43" si="22">AN40</f>
        <v>25</v>
      </c>
      <c r="AO43" s="84"/>
      <c r="AP43" s="84"/>
      <c r="AQ43" s="84"/>
      <c r="AR43" s="84">
        <f>AJ43+AN43</f>
        <v>49</v>
      </c>
      <c r="AS43" s="84"/>
      <c r="AT43" s="84"/>
      <c r="AU43" s="84"/>
      <c r="AV43" s="84">
        <f t="shared" ref="AV43" si="23">AV40</f>
        <v>150</v>
      </c>
      <c r="AW43" s="84"/>
      <c r="AX43" s="84"/>
      <c r="AY43" s="84"/>
      <c r="AZ43" s="84">
        <f t="shared" ref="AZ43" si="24">AZ40</f>
        <v>147</v>
      </c>
      <c r="BA43" s="84"/>
      <c r="BB43" s="84"/>
      <c r="BC43" s="84"/>
      <c r="BD43" s="84">
        <f>AV43+AZ43</f>
        <v>297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BO40</f>
        <v>14</v>
      </c>
      <c r="BP43" s="175"/>
      <c r="BQ43" s="175"/>
      <c r="BR43" s="175"/>
      <c r="BS43" s="175">
        <f>BS40</f>
        <v>-37</v>
      </c>
      <c r="BT43" s="175"/>
      <c r="BU43" s="175"/>
      <c r="BV43" s="175"/>
      <c r="BW43" s="175">
        <f>BW40</f>
        <v>-23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60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B14:AD15"/>
    <mergeCell ref="AB16:AD17"/>
    <mergeCell ref="AW14:AY15"/>
    <mergeCell ref="AQ14:AS15"/>
    <mergeCell ref="AQ11:BB11"/>
    <mergeCell ref="BC11:BN11"/>
    <mergeCell ref="AE12:AG13"/>
    <mergeCell ref="AE14:AG15"/>
    <mergeCell ref="AE16:AG17"/>
    <mergeCell ref="AN14:AP15"/>
    <mergeCell ref="AE11:AP11"/>
    <mergeCell ref="AK14:AM15"/>
    <mergeCell ref="AH14:AJ15"/>
    <mergeCell ref="AH12:AP12"/>
    <mergeCell ref="AQ12:AS13"/>
    <mergeCell ref="AH13:AJ13"/>
    <mergeCell ref="AK13:AM13"/>
    <mergeCell ref="AN13:AP13"/>
    <mergeCell ref="AT12:BB12"/>
    <mergeCell ref="AT14:AV15"/>
    <mergeCell ref="AT13:AV13"/>
    <mergeCell ref="AW13:AY13"/>
    <mergeCell ref="BO37:BZ38"/>
    <mergeCell ref="BO39:BR39"/>
    <mergeCell ref="BS39:BV39"/>
    <mergeCell ref="BW39:BZ39"/>
    <mergeCell ref="BO43:BR43"/>
    <mergeCell ref="BS43:BV43"/>
    <mergeCell ref="BW43:BZ43"/>
    <mergeCell ref="BO40:BR41"/>
    <mergeCell ref="BS40:BV41"/>
    <mergeCell ref="BW40:BZ41"/>
    <mergeCell ref="BO42:BZ42"/>
    <mergeCell ref="B32:K33"/>
    <mergeCell ref="AJ29:AU30"/>
    <mergeCell ref="AV29:BG30"/>
    <mergeCell ref="AJ31:AM31"/>
    <mergeCell ref="AN31:AQ31"/>
    <mergeCell ref="AR31:AU31"/>
    <mergeCell ref="AV31:AY31"/>
    <mergeCell ref="AZ31:BC31"/>
    <mergeCell ref="BD31:BG31"/>
    <mergeCell ref="L32:O33"/>
    <mergeCell ref="P32:S33"/>
    <mergeCell ref="T32:W33"/>
    <mergeCell ref="X32:AA33"/>
    <mergeCell ref="AB32:AE33"/>
    <mergeCell ref="AF32:AI33"/>
    <mergeCell ref="AJ32:AM33"/>
    <mergeCell ref="AN32:AQ33"/>
    <mergeCell ref="AR32:AU33"/>
    <mergeCell ref="AV32:AY33"/>
    <mergeCell ref="AZ32:BC33"/>
    <mergeCell ref="BD32:BG33"/>
    <mergeCell ref="BO28:BQ28"/>
    <mergeCell ref="BR28:BT28"/>
    <mergeCell ref="BU28:BW28"/>
    <mergeCell ref="BX28:BZ28"/>
    <mergeCell ref="L31:O31"/>
    <mergeCell ref="P31:S31"/>
    <mergeCell ref="T31:W31"/>
    <mergeCell ref="X31:AA31"/>
    <mergeCell ref="AB31:AE31"/>
    <mergeCell ref="AF31:AI31"/>
    <mergeCell ref="BU23:BW23"/>
    <mergeCell ref="BX23:BZ23"/>
    <mergeCell ref="BO24:BQ25"/>
    <mergeCell ref="BR24:BT25"/>
    <mergeCell ref="BU24:BW25"/>
    <mergeCell ref="BX24:BZ25"/>
    <mergeCell ref="BR23:BT23"/>
    <mergeCell ref="BO22:BQ23"/>
    <mergeCell ref="BR22:BZ22"/>
    <mergeCell ref="BO21:BZ21"/>
    <mergeCell ref="BI18:BK18"/>
    <mergeCell ref="BL18:BN18"/>
    <mergeCell ref="BO18:BQ18"/>
    <mergeCell ref="BR18:BT18"/>
    <mergeCell ref="BU18:BW18"/>
    <mergeCell ref="BX18:BZ18"/>
    <mergeCell ref="AQ18:AS18"/>
    <mergeCell ref="AT18:AV18"/>
    <mergeCell ref="AW18:AY18"/>
    <mergeCell ref="AZ18:BB18"/>
    <mergeCell ref="BC18:BE18"/>
    <mergeCell ref="BF18:BH18"/>
    <mergeCell ref="A20:BT20"/>
    <mergeCell ref="L18:R18"/>
    <mergeCell ref="AH18:AJ18"/>
    <mergeCell ref="AK18:AM18"/>
    <mergeCell ref="AN18:AP18"/>
    <mergeCell ref="S18:U18"/>
    <mergeCell ref="V18:X18"/>
    <mergeCell ref="Y18:AA18"/>
    <mergeCell ref="AB18:AD18"/>
    <mergeCell ref="AE18:AG18"/>
    <mergeCell ref="BX16:BZ17"/>
    <mergeCell ref="AQ16:AS17"/>
    <mergeCell ref="AT16:AV17"/>
    <mergeCell ref="AW16:AY17"/>
    <mergeCell ref="AZ16:BB17"/>
    <mergeCell ref="BC16:BE17"/>
    <mergeCell ref="BF16:BH17"/>
    <mergeCell ref="L16:R16"/>
    <mergeCell ref="L17:R17"/>
    <mergeCell ref="BI16:BK17"/>
    <mergeCell ref="BL16:BN17"/>
    <mergeCell ref="BO16:BQ17"/>
    <mergeCell ref="AH16:AJ17"/>
    <mergeCell ref="AK16:AM17"/>
    <mergeCell ref="AN16:AP17"/>
    <mergeCell ref="BR16:BT17"/>
    <mergeCell ref="BU16:BW17"/>
    <mergeCell ref="S16:U17"/>
    <mergeCell ref="V16:X17"/>
    <mergeCell ref="Y16:AA17"/>
    <mergeCell ref="BX14:BZ15"/>
    <mergeCell ref="BU14:BW15"/>
    <mergeCell ref="BL14:BN15"/>
    <mergeCell ref="BI14:BK15"/>
    <mergeCell ref="BF14:BH15"/>
    <mergeCell ref="BC14:BE15"/>
    <mergeCell ref="AZ14:BB15"/>
    <mergeCell ref="BC12:BE13"/>
    <mergeCell ref="BF12:BN12"/>
    <mergeCell ref="AZ13:BB13"/>
    <mergeCell ref="BF13:BH13"/>
    <mergeCell ref="BI13:BK13"/>
    <mergeCell ref="BL13:BN13"/>
    <mergeCell ref="BO14:BQ15"/>
    <mergeCell ref="BR14:BT15"/>
    <mergeCell ref="BO11:BZ11"/>
    <mergeCell ref="AZ9:BB9"/>
    <mergeCell ref="BC9:BE9"/>
    <mergeCell ref="BF9:BH9"/>
    <mergeCell ref="BI9:BK9"/>
    <mergeCell ref="BL9:BN9"/>
    <mergeCell ref="BO9:BQ9"/>
    <mergeCell ref="BO12:BQ13"/>
    <mergeCell ref="BR12:BZ12"/>
    <mergeCell ref="BR13:BT13"/>
    <mergeCell ref="BU13:BW13"/>
    <mergeCell ref="BX13:BZ13"/>
    <mergeCell ref="BX7:BZ8"/>
    <mergeCell ref="AE9:AG9"/>
    <mergeCell ref="AZ7:BB8"/>
    <mergeCell ref="BC7:BE8"/>
    <mergeCell ref="BF7:BH8"/>
    <mergeCell ref="BI7:BK8"/>
    <mergeCell ref="BL7:BN8"/>
    <mergeCell ref="BO7:BQ8"/>
    <mergeCell ref="AH7:AJ8"/>
    <mergeCell ref="AK7:AM8"/>
    <mergeCell ref="AN7:AP8"/>
    <mergeCell ref="AQ7:AS8"/>
    <mergeCell ref="AT7:AV8"/>
    <mergeCell ref="AW7:AY8"/>
    <mergeCell ref="BR9:BT9"/>
    <mergeCell ref="BU9:BW9"/>
    <mergeCell ref="AE7:AG8"/>
    <mergeCell ref="AH9:AJ9"/>
    <mergeCell ref="AK9:AM9"/>
    <mergeCell ref="AN9:AP9"/>
    <mergeCell ref="AQ9:AS9"/>
    <mergeCell ref="AT9:AV9"/>
    <mergeCell ref="AW9:AY9"/>
    <mergeCell ref="BX9:BZ9"/>
    <mergeCell ref="AE5:AG6"/>
    <mergeCell ref="AH5:AJ6"/>
    <mergeCell ref="AK5:AM6"/>
    <mergeCell ref="AN5:AP6"/>
    <mergeCell ref="AQ5:AS6"/>
    <mergeCell ref="AT5:AV6"/>
    <mergeCell ref="AW5:AY6"/>
    <mergeCell ref="BR7:BT8"/>
    <mergeCell ref="BU7:BW8"/>
    <mergeCell ref="BR5:BT6"/>
    <mergeCell ref="BU5:BW6"/>
    <mergeCell ref="BX5:BZ6"/>
    <mergeCell ref="BC3:BE4"/>
    <mergeCell ref="BF3:BN3"/>
    <mergeCell ref="AW4:AY4"/>
    <mergeCell ref="AZ4:BB4"/>
    <mergeCell ref="BF4:BH4"/>
    <mergeCell ref="BI4:BK4"/>
    <mergeCell ref="BO3:BQ4"/>
    <mergeCell ref="BR3:BZ3"/>
    <mergeCell ref="AT3:BB3"/>
    <mergeCell ref="BI5:BK6"/>
    <mergeCell ref="BL5:BN6"/>
    <mergeCell ref="BO5:BQ6"/>
    <mergeCell ref="AZ5:BB6"/>
    <mergeCell ref="BC5:BE6"/>
    <mergeCell ref="BF5:BH6"/>
    <mergeCell ref="AV22:AY22"/>
    <mergeCell ref="AZ22:BC22"/>
    <mergeCell ref="BD25:BG26"/>
    <mergeCell ref="A1:BT1"/>
    <mergeCell ref="AE2:AP2"/>
    <mergeCell ref="AQ2:BB2"/>
    <mergeCell ref="BC2:BN2"/>
    <mergeCell ref="BO2:BZ2"/>
    <mergeCell ref="BL4:BN4"/>
    <mergeCell ref="BR4:BT4"/>
    <mergeCell ref="BU4:BW4"/>
    <mergeCell ref="BX4:BZ4"/>
    <mergeCell ref="B2:I4"/>
    <mergeCell ref="W2:AD2"/>
    <mergeCell ref="W4:AD4"/>
    <mergeCell ref="AH4:AJ4"/>
    <mergeCell ref="AK4:AM4"/>
    <mergeCell ref="AN4:AP4"/>
    <mergeCell ref="AT4:AV4"/>
    <mergeCell ref="AE3:AG4"/>
    <mergeCell ref="AH3:AP3"/>
    <mergeCell ref="AQ3:AS4"/>
    <mergeCell ref="J2:U2"/>
    <mergeCell ref="M3:U3"/>
    <mergeCell ref="L22:O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BX26:BZ27"/>
    <mergeCell ref="BU26:BW27"/>
    <mergeCell ref="BR26:BT27"/>
    <mergeCell ref="BO26:BQ27"/>
    <mergeCell ref="BD22:BG22"/>
    <mergeCell ref="L23:O24"/>
    <mergeCell ref="P23:S24"/>
    <mergeCell ref="T23:W24"/>
    <mergeCell ref="L25:O26"/>
    <mergeCell ref="P25:S26"/>
    <mergeCell ref="T25:W26"/>
    <mergeCell ref="X23:AA24"/>
    <mergeCell ref="X25:AA26"/>
    <mergeCell ref="AB23:AE24"/>
    <mergeCell ref="AB25:AE26"/>
    <mergeCell ref="AF23:AI24"/>
    <mergeCell ref="AF25:AI26"/>
    <mergeCell ref="AJ23:AM24"/>
    <mergeCell ref="AJ25:AM26"/>
    <mergeCell ref="AN23:AQ24"/>
    <mergeCell ref="AN25:AQ26"/>
    <mergeCell ref="AR23:AU24"/>
    <mergeCell ref="AR25:AU26"/>
    <mergeCell ref="AV23:AY24"/>
    <mergeCell ref="J3:L4"/>
    <mergeCell ref="J5:L6"/>
    <mergeCell ref="J7:L8"/>
    <mergeCell ref="J9:L9"/>
    <mergeCell ref="S5:U6"/>
    <mergeCell ref="S7:U8"/>
    <mergeCell ref="S9:U9"/>
    <mergeCell ref="P5:R6"/>
    <mergeCell ref="M7:O8"/>
    <mergeCell ref="P7:R8"/>
    <mergeCell ref="M9:O9"/>
    <mergeCell ref="P9:R9"/>
    <mergeCell ref="M5:O6"/>
    <mergeCell ref="M4:O4"/>
    <mergeCell ref="P4:R4"/>
    <mergeCell ref="S4:U4"/>
    <mergeCell ref="W5:AD5"/>
    <mergeCell ref="W6:AD6"/>
    <mergeCell ref="W7:AD7"/>
    <mergeCell ref="W8:AD8"/>
    <mergeCell ref="W9:AD9"/>
    <mergeCell ref="B11:J12"/>
    <mergeCell ref="B13:J14"/>
    <mergeCell ref="B5:I5"/>
    <mergeCell ref="B6:I6"/>
    <mergeCell ref="B7:I7"/>
    <mergeCell ref="B8:I8"/>
    <mergeCell ref="B9:I9"/>
    <mergeCell ref="L11:R11"/>
    <mergeCell ref="L13:R13"/>
    <mergeCell ref="L14:R14"/>
    <mergeCell ref="S11:AD11"/>
    <mergeCell ref="S12:U13"/>
    <mergeCell ref="V12:AD12"/>
    <mergeCell ref="V13:X13"/>
    <mergeCell ref="Y13:AA13"/>
    <mergeCell ref="AB13:AD13"/>
    <mergeCell ref="S14:U15"/>
    <mergeCell ref="V14:X15"/>
    <mergeCell ref="Y14:AA15"/>
    <mergeCell ref="B15:D15"/>
    <mergeCell ref="E15:G15"/>
    <mergeCell ref="H15:J15"/>
    <mergeCell ref="B16:D18"/>
    <mergeCell ref="E16:G18"/>
    <mergeCell ref="H16:J18"/>
    <mergeCell ref="L29:AI29"/>
    <mergeCell ref="L30:W30"/>
    <mergeCell ref="X30:AI30"/>
    <mergeCell ref="B30:K31"/>
    <mergeCell ref="B21:K21"/>
    <mergeCell ref="B22:K22"/>
    <mergeCell ref="B23:K24"/>
    <mergeCell ref="B25:K26"/>
    <mergeCell ref="L15:R15"/>
    <mergeCell ref="A28:BG28"/>
    <mergeCell ref="AV25:AY26"/>
    <mergeCell ref="AZ23:BC24"/>
    <mergeCell ref="AZ25:BC26"/>
    <mergeCell ref="BD23:BG24"/>
    <mergeCell ref="L21:W21"/>
    <mergeCell ref="X21:AI21"/>
    <mergeCell ref="AJ21:AU21"/>
    <mergeCell ref="AV21:BG21"/>
    <mergeCell ref="B34:K34"/>
    <mergeCell ref="B35:K35"/>
    <mergeCell ref="L35:O35"/>
    <mergeCell ref="P35:S35"/>
    <mergeCell ref="T35:W35"/>
    <mergeCell ref="X35:AA35"/>
    <mergeCell ref="AB35:AE35"/>
    <mergeCell ref="AF35:AI35"/>
    <mergeCell ref="AJ35:AM35"/>
    <mergeCell ref="BD35:BG35"/>
    <mergeCell ref="L37:AI37"/>
    <mergeCell ref="AJ37:AU38"/>
    <mergeCell ref="AV37:BG38"/>
    <mergeCell ref="L38:W38"/>
    <mergeCell ref="X38:AI38"/>
    <mergeCell ref="L39:O39"/>
    <mergeCell ref="P39:S39"/>
    <mergeCell ref="T39:W39"/>
    <mergeCell ref="X39:AA39"/>
    <mergeCell ref="AB39:AE39"/>
    <mergeCell ref="AF39:AI39"/>
    <mergeCell ref="AJ39:AM39"/>
    <mergeCell ref="AN39:AQ39"/>
    <mergeCell ref="AR39:AU39"/>
    <mergeCell ref="AV39:AY39"/>
    <mergeCell ref="AZ39:BC39"/>
    <mergeCell ref="BD39:BG39"/>
    <mergeCell ref="AJ43:AM43"/>
    <mergeCell ref="AN35:AQ35"/>
    <mergeCell ref="AR35:AU35"/>
    <mergeCell ref="AV35:AY35"/>
    <mergeCell ref="AZ35:BC35"/>
    <mergeCell ref="AN43:AQ43"/>
    <mergeCell ref="AR43:AU43"/>
    <mergeCell ref="AV43:AY43"/>
    <mergeCell ref="AZ43:BC43"/>
    <mergeCell ref="BD43:BG43"/>
    <mergeCell ref="B38:K39"/>
    <mergeCell ref="A44:BU44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AR40:AU41"/>
    <mergeCell ref="AV40:AY41"/>
    <mergeCell ref="AZ40:BC41"/>
    <mergeCell ref="BD40:BG41"/>
    <mergeCell ref="B42:K42"/>
    <mergeCell ref="B43:K43"/>
    <mergeCell ref="L43:O43"/>
    <mergeCell ref="P43:S43"/>
    <mergeCell ref="T43:W43"/>
    <mergeCell ref="X43:AA43"/>
    <mergeCell ref="AB43:AE43"/>
    <mergeCell ref="AF43:AI43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ignoredErrors>
    <ignoredError sqref="L26:O26 M25:O25 AV26:BC26 AW25:AY25 BA25:BC25" evalError="1"/>
    <ignoredError sqref="T35 AR35 AF35 T43 AF43 AR4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T52"/>
  <sheetViews>
    <sheetView zoomScaleNormal="100" workbookViewId="0">
      <selection activeCell="A44" sqref="A44:BU44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109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49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50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51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68"/>
      <c r="W3" s="71"/>
      <c r="X3" s="68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66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16290</v>
      </c>
      <c r="K5" s="156"/>
      <c r="L5" s="157"/>
      <c r="M5" s="155">
        <v>15630</v>
      </c>
      <c r="N5" s="156"/>
      <c r="O5" s="157"/>
      <c r="P5" s="155">
        <v>17256</v>
      </c>
      <c r="Q5" s="156"/>
      <c r="R5" s="157"/>
      <c r="S5" s="149">
        <f>M5+P5</f>
        <v>32886</v>
      </c>
      <c r="T5" s="150"/>
      <c r="U5" s="151"/>
      <c r="V5" s="66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2713</v>
      </c>
      <c r="AF5" s="175"/>
      <c r="AG5" s="175"/>
      <c r="AH5" s="175">
        <v>2198</v>
      </c>
      <c r="AI5" s="175"/>
      <c r="AJ5" s="175"/>
      <c r="AK5" s="175">
        <v>2657</v>
      </c>
      <c r="AL5" s="175"/>
      <c r="AM5" s="175"/>
      <c r="AN5" s="175">
        <f>AH5+AK5</f>
        <v>4855</v>
      </c>
      <c r="AO5" s="175"/>
      <c r="AP5" s="175"/>
      <c r="AQ5" s="175">
        <v>2154</v>
      </c>
      <c r="AR5" s="175"/>
      <c r="AS5" s="175"/>
      <c r="AT5" s="175">
        <v>1935</v>
      </c>
      <c r="AU5" s="175"/>
      <c r="AV5" s="175"/>
      <c r="AW5" s="175">
        <v>2196</v>
      </c>
      <c r="AX5" s="175"/>
      <c r="AY5" s="175"/>
      <c r="AZ5" s="175">
        <f>AT5+AW5</f>
        <v>4131</v>
      </c>
      <c r="BA5" s="175"/>
      <c r="BB5" s="175"/>
      <c r="BC5" s="175">
        <v>3870</v>
      </c>
      <c r="BD5" s="175"/>
      <c r="BE5" s="175"/>
      <c r="BF5" s="175">
        <v>3600</v>
      </c>
      <c r="BG5" s="175"/>
      <c r="BH5" s="175"/>
      <c r="BI5" s="175">
        <v>4066</v>
      </c>
      <c r="BJ5" s="175"/>
      <c r="BK5" s="175"/>
      <c r="BL5" s="175">
        <f>SUM(BF5:BK6)</f>
        <v>7666</v>
      </c>
      <c r="BM5" s="175"/>
      <c r="BN5" s="175"/>
      <c r="BO5" s="175">
        <f>BO14+BO24</f>
        <v>2848</v>
      </c>
      <c r="BP5" s="175"/>
      <c r="BQ5" s="175"/>
      <c r="BR5" s="175">
        <f>BR14+BR24</f>
        <v>2940</v>
      </c>
      <c r="BS5" s="175"/>
      <c r="BT5" s="175"/>
      <c r="BU5" s="175">
        <f>BU14+BU24</f>
        <v>3163</v>
      </c>
      <c r="BV5" s="175"/>
      <c r="BW5" s="175"/>
      <c r="BX5" s="175">
        <f>BR5+BU5</f>
        <v>6103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111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66"/>
      <c r="W6" s="132" t="str">
        <f>B6</f>
        <v>令和2年1月末現在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v>16321</v>
      </c>
      <c r="K7" s="156"/>
      <c r="L7" s="157"/>
      <c r="M7" s="155">
        <v>15684</v>
      </c>
      <c r="N7" s="156"/>
      <c r="O7" s="157"/>
      <c r="P7" s="155">
        <v>17302</v>
      </c>
      <c r="Q7" s="156"/>
      <c r="R7" s="157"/>
      <c r="S7" s="149">
        <f>M7+P7</f>
        <v>32986</v>
      </c>
      <c r="T7" s="150"/>
      <c r="U7" s="151"/>
      <c r="V7" s="66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'12月 '!AE5</f>
        <v>2716</v>
      </c>
      <c r="AF7" s="175"/>
      <c r="AG7" s="175"/>
      <c r="AH7" s="176">
        <f>'12月 '!AH5</f>
        <v>2202</v>
      </c>
      <c r="AI7" s="175"/>
      <c r="AJ7" s="175"/>
      <c r="AK7" s="176">
        <f>'12月 '!AK5</f>
        <v>2665</v>
      </c>
      <c r="AL7" s="175"/>
      <c r="AM7" s="175"/>
      <c r="AN7" s="176">
        <f>'12月 '!AN5</f>
        <v>4867</v>
      </c>
      <c r="AO7" s="175"/>
      <c r="AP7" s="175"/>
      <c r="AQ7" s="176">
        <f>'12月 '!AQ5</f>
        <v>2156</v>
      </c>
      <c r="AR7" s="175"/>
      <c r="AS7" s="175"/>
      <c r="AT7" s="176">
        <f>'12月 '!AT5</f>
        <v>1941</v>
      </c>
      <c r="AU7" s="175"/>
      <c r="AV7" s="175"/>
      <c r="AW7" s="176">
        <f>'12月 '!AW5</f>
        <v>2204</v>
      </c>
      <c r="AX7" s="175"/>
      <c r="AY7" s="175"/>
      <c r="AZ7" s="176">
        <f>'12月 '!AZ5</f>
        <v>4145</v>
      </c>
      <c r="BA7" s="175"/>
      <c r="BB7" s="175"/>
      <c r="BC7" s="176">
        <f>'12月 '!BC5</f>
        <v>3875</v>
      </c>
      <c r="BD7" s="175"/>
      <c r="BE7" s="175"/>
      <c r="BF7" s="176">
        <f>'12月 '!BF5</f>
        <v>3617</v>
      </c>
      <c r="BG7" s="175"/>
      <c r="BH7" s="175"/>
      <c r="BI7" s="176">
        <f>'12月 '!BI5</f>
        <v>4082</v>
      </c>
      <c r="BJ7" s="175"/>
      <c r="BK7" s="175"/>
      <c r="BL7" s="176">
        <f>'12月 '!BL5</f>
        <v>7699</v>
      </c>
      <c r="BM7" s="175"/>
      <c r="BN7" s="175"/>
      <c r="BO7" s="176">
        <f>'12月 '!BO5</f>
        <v>2862</v>
      </c>
      <c r="BP7" s="175"/>
      <c r="BQ7" s="175"/>
      <c r="BR7" s="176">
        <f>'12月 '!BR5</f>
        <v>2951</v>
      </c>
      <c r="BS7" s="175"/>
      <c r="BT7" s="175"/>
      <c r="BU7" s="176">
        <f>'12月 '!BU5</f>
        <v>3169</v>
      </c>
      <c r="BV7" s="175"/>
      <c r="BW7" s="175"/>
      <c r="BX7" s="176">
        <f>'12月 '!BX5</f>
        <v>6120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110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66"/>
      <c r="W8" s="132" t="str">
        <f>B8</f>
        <v>令和元年12月末現在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6"/>
      <c r="AO8" s="175"/>
      <c r="AP8" s="175"/>
      <c r="AQ8" s="176"/>
      <c r="AR8" s="175"/>
      <c r="AS8" s="175"/>
      <c r="AT8" s="176"/>
      <c r="AU8" s="175"/>
      <c r="AV8" s="175"/>
      <c r="AW8" s="176"/>
      <c r="AX8" s="175"/>
      <c r="AY8" s="175"/>
      <c r="AZ8" s="176"/>
      <c r="BA8" s="175"/>
      <c r="BB8" s="175"/>
      <c r="BC8" s="176"/>
      <c r="BD8" s="175"/>
      <c r="BE8" s="175"/>
      <c r="BF8" s="176"/>
      <c r="BG8" s="175"/>
      <c r="BH8" s="175"/>
      <c r="BI8" s="176"/>
      <c r="BJ8" s="175"/>
      <c r="BK8" s="175"/>
      <c r="BL8" s="176"/>
      <c r="BM8" s="175"/>
      <c r="BN8" s="175"/>
      <c r="BO8" s="176"/>
      <c r="BP8" s="175"/>
      <c r="BQ8" s="175"/>
      <c r="BR8" s="176"/>
      <c r="BS8" s="175"/>
      <c r="BT8" s="175"/>
      <c r="BU8" s="176"/>
      <c r="BV8" s="175"/>
      <c r="BW8" s="175"/>
      <c r="BX8" s="176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-31</v>
      </c>
      <c r="K9" s="162"/>
      <c r="L9" s="163"/>
      <c r="M9" s="161">
        <f t="shared" ref="M9" si="0">M5-M7</f>
        <v>-54</v>
      </c>
      <c r="N9" s="162"/>
      <c r="O9" s="163"/>
      <c r="P9" s="161">
        <f t="shared" ref="P9" si="1">P5-P7</f>
        <v>-46</v>
      </c>
      <c r="Q9" s="162"/>
      <c r="R9" s="163"/>
      <c r="S9" s="161">
        <f t="shared" ref="S9" si="2">S5-S7</f>
        <v>-100</v>
      </c>
      <c r="T9" s="162"/>
      <c r="U9" s="163"/>
      <c r="V9" s="66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-3</v>
      </c>
      <c r="AF9" s="175"/>
      <c r="AG9" s="175"/>
      <c r="AH9" s="175">
        <f>AH5-AH7</f>
        <v>-4</v>
      </c>
      <c r="AI9" s="175"/>
      <c r="AJ9" s="175"/>
      <c r="AK9" s="175">
        <f>AK5-AK7</f>
        <v>-8</v>
      </c>
      <c r="AL9" s="175"/>
      <c r="AM9" s="175"/>
      <c r="AN9" s="175">
        <f>AN5-AN7</f>
        <v>-12</v>
      </c>
      <c r="AO9" s="175"/>
      <c r="AP9" s="175"/>
      <c r="AQ9" s="175">
        <f>AQ5-AQ7</f>
        <v>-2</v>
      </c>
      <c r="AR9" s="175"/>
      <c r="AS9" s="175"/>
      <c r="AT9" s="175">
        <f>AT5-AT7</f>
        <v>-6</v>
      </c>
      <c r="AU9" s="175"/>
      <c r="AV9" s="175"/>
      <c r="AW9" s="175">
        <f>AW5-AW7</f>
        <v>-8</v>
      </c>
      <c r="AX9" s="175"/>
      <c r="AY9" s="175"/>
      <c r="AZ9" s="175">
        <f>AZ5-AZ7</f>
        <v>-14</v>
      </c>
      <c r="BA9" s="175"/>
      <c r="BB9" s="175"/>
      <c r="BC9" s="175">
        <f>BC5-BC7</f>
        <v>-5</v>
      </c>
      <c r="BD9" s="175"/>
      <c r="BE9" s="175"/>
      <c r="BF9" s="175">
        <f>BF5-BF7</f>
        <v>-17</v>
      </c>
      <c r="BG9" s="175"/>
      <c r="BH9" s="175"/>
      <c r="BI9" s="175">
        <f>BI5-BI7</f>
        <v>-16</v>
      </c>
      <c r="BJ9" s="175"/>
      <c r="BK9" s="175"/>
      <c r="BL9" s="175">
        <f>BL5-BL7</f>
        <v>-33</v>
      </c>
      <c r="BM9" s="175"/>
      <c r="BN9" s="175"/>
      <c r="BO9" s="175">
        <f>BO5-BO7</f>
        <v>-14</v>
      </c>
      <c r="BP9" s="175"/>
      <c r="BQ9" s="175"/>
      <c r="BR9" s="175">
        <f>BR5-BR7</f>
        <v>-11</v>
      </c>
      <c r="BS9" s="175"/>
      <c r="BT9" s="175"/>
      <c r="BU9" s="175">
        <f>BU5-BU7</f>
        <v>-6</v>
      </c>
      <c r="BV9" s="175"/>
      <c r="BW9" s="175"/>
      <c r="BX9" s="175">
        <f>BX5-BX7</f>
        <v>-17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52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53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54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55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70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40" t="s">
        <v>111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1851</v>
      </c>
      <c r="T14" s="150"/>
      <c r="U14" s="151"/>
      <c r="V14" s="149">
        <v>1879</v>
      </c>
      <c r="W14" s="150"/>
      <c r="X14" s="151"/>
      <c r="Y14" s="149">
        <v>1911</v>
      </c>
      <c r="Z14" s="150"/>
      <c r="AA14" s="151"/>
      <c r="AB14" s="149">
        <f>V14+Y14</f>
        <v>3790</v>
      </c>
      <c r="AC14" s="150"/>
      <c r="AD14" s="151"/>
      <c r="AE14" s="149">
        <v>533</v>
      </c>
      <c r="AF14" s="150"/>
      <c r="AG14" s="151"/>
      <c r="AH14" s="149">
        <v>567</v>
      </c>
      <c r="AI14" s="150"/>
      <c r="AJ14" s="151"/>
      <c r="AK14" s="149">
        <v>601</v>
      </c>
      <c r="AL14" s="150"/>
      <c r="AM14" s="151"/>
      <c r="AN14" s="149">
        <f>AH14+AK14</f>
        <v>1168</v>
      </c>
      <c r="AO14" s="150"/>
      <c r="AP14" s="151"/>
      <c r="AQ14" s="149">
        <v>694</v>
      </c>
      <c r="AR14" s="150"/>
      <c r="AS14" s="151"/>
      <c r="AT14" s="149">
        <v>772</v>
      </c>
      <c r="AU14" s="150"/>
      <c r="AV14" s="151"/>
      <c r="AW14" s="149">
        <v>824</v>
      </c>
      <c r="AX14" s="150"/>
      <c r="AY14" s="151"/>
      <c r="AZ14" s="149">
        <f>AT14+AW14</f>
        <v>1596</v>
      </c>
      <c r="BA14" s="150"/>
      <c r="BB14" s="151"/>
      <c r="BC14" s="149">
        <v>1627</v>
      </c>
      <c r="BD14" s="150"/>
      <c r="BE14" s="151"/>
      <c r="BF14" s="149">
        <v>1739</v>
      </c>
      <c r="BG14" s="150"/>
      <c r="BH14" s="151"/>
      <c r="BI14" s="149">
        <v>1838</v>
      </c>
      <c r="BJ14" s="150"/>
      <c r="BK14" s="151"/>
      <c r="BL14" s="149">
        <f>BF14+BI14</f>
        <v>3577</v>
      </c>
      <c r="BM14" s="150"/>
      <c r="BN14" s="151"/>
      <c r="BO14" s="177">
        <v>538</v>
      </c>
      <c r="BP14" s="165"/>
      <c r="BQ14" s="166"/>
      <c r="BR14" s="164">
        <v>466</v>
      </c>
      <c r="BS14" s="165"/>
      <c r="BT14" s="166"/>
      <c r="BU14" s="164">
        <v>494</v>
      </c>
      <c r="BV14" s="165"/>
      <c r="BW14" s="166"/>
      <c r="BX14" s="164">
        <f>BR14+BU14</f>
        <v>960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令和2年1月末現在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72</v>
      </c>
      <c r="C16" s="110"/>
      <c r="D16" s="111"/>
      <c r="E16" s="109">
        <v>195</v>
      </c>
      <c r="F16" s="110"/>
      <c r="G16" s="111"/>
      <c r="H16" s="109">
        <f>B16+E16</f>
        <v>267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'12月 '!S14</f>
        <v>1856</v>
      </c>
      <c r="T16" s="84"/>
      <c r="U16" s="84"/>
      <c r="V16" s="84">
        <f>'12月 '!V14</f>
        <v>1886</v>
      </c>
      <c r="W16" s="84"/>
      <c r="X16" s="84"/>
      <c r="Y16" s="84">
        <f>'12月 '!Y14</f>
        <v>1914</v>
      </c>
      <c r="Z16" s="84"/>
      <c r="AA16" s="84"/>
      <c r="AB16" s="84">
        <f>'12月 '!AB14</f>
        <v>3800</v>
      </c>
      <c r="AC16" s="84"/>
      <c r="AD16" s="84"/>
      <c r="AE16" s="84">
        <f>'12月 '!AE14</f>
        <v>532</v>
      </c>
      <c r="AF16" s="84"/>
      <c r="AG16" s="84"/>
      <c r="AH16" s="84">
        <f>'12月 '!AH14</f>
        <v>566</v>
      </c>
      <c r="AI16" s="84"/>
      <c r="AJ16" s="84"/>
      <c r="AK16" s="84">
        <f>'12月 '!AK14</f>
        <v>603</v>
      </c>
      <c r="AL16" s="84"/>
      <c r="AM16" s="84"/>
      <c r="AN16" s="84">
        <f>'12月 '!AN14</f>
        <v>1169</v>
      </c>
      <c r="AO16" s="84"/>
      <c r="AP16" s="84"/>
      <c r="AQ16" s="84">
        <f>'12月 '!AQ14</f>
        <v>694</v>
      </c>
      <c r="AR16" s="84"/>
      <c r="AS16" s="84"/>
      <c r="AT16" s="84">
        <f>'12月 '!AT14</f>
        <v>774</v>
      </c>
      <c r="AU16" s="84"/>
      <c r="AV16" s="84"/>
      <c r="AW16" s="84">
        <f>'12月 '!AW14</f>
        <v>825</v>
      </c>
      <c r="AX16" s="84"/>
      <c r="AY16" s="84"/>
      <c r="AZ16" s="84">
        <f>'12月 '!AZ14</f>
        <v>1599</v>
      </c>
      <c r="BA16" s="84"/>
      <c r="BB16" s="84"/>
      <c r="BC16" s="84">
        <f>'12月 '!BC14</f>
        <v>1630</v>
      </c>
      <c r="BD16" s="84"/>
      <c r="BE16" s="84"/>
      <c r="BF16" s="84">
        <f>'12月 '!BF14</f>
        <v>1747</v>
      </c>
      <c r="BG16" s="84"/>
      <c r="BH16" s="84"/>
      <c r="BI16" s="84">
        <f>'12月 '!BI14</f>
        <v>1840</v>
      </c>
      <c r="BJ16" s="84"/>
      <c r="BK16" s="84"/>
      <c r="BL16" s="84">
        <f>'12月 '!BL14</f>
        <v>3587</v>
      </c>
      <c r="BM16" s="84"/>
      <c r="BN16" s="84"/>
      <c r="BO16" s="84">
        <f>'12月 '!BO14</f>
        <v>541</v>
      </c>
      <c r="BP16" s="84"/>
      <c r="BQ16" s="84"/>
      <c r="BR16" s="84">
        <f>'12月 '!BR14</f>
        <v>468</v>
      </c>
      <c r="BS16" s="84"/>
      <c r="BT16" s="84"/>
      <c r="BU16" s="84">
        <f>'12月 '!BU14</f>
        <v>496</v>
      </c>
      <c r="BV16" s="84"/>
      <c r="BW16" s="84"/>
      <c r="BX16" s="84">
        <f>'12月 '!BX14</f>
        <v>964</v>
      </c>
      <c r="BY16" s="84"/>
      <c r="BZ16" s="84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令和元年12月末現在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-5</v>
      </c>
      <c r="T18" s="84"/>
      <c r="U18" s="84"/>
      <c r="V18" s="84">
        <f t="shared" ref="V18" si="3">V14-V16</f>
        <v>-7</v>
      </c>
      <c r="W18" s="84"/>
      <c r="X18" s="84"/>
      <c r="Y18" s="84">
        <f t="shared" ref="Y18" si="4">Y14-Y16</f>
        <v>-3</v>
      </c>
      <c r="Z18" s="84"/>
      <c r="AA18" s="84"/>
      <c r="AB18" s="84">
        <f t="shared" ref="AB18" si="5">AB14-AB16</f>
        <v>-10</v>
      </c>
      <c r="AC18" s="84"/>
      <c r="AD18" s="84"/>
      <c r="AE18" s="84">
        <f t="shared" ref="AE18" si="6">AE14-AE16</f>
        <v>1</v>
      </c>
      <c r="AF18" s="84"/>
      <c r="AG18" s="84"/>
      <c r="AH18" s="84">
        <f t="shared" ref="AH18" si="7">AH14-AH16</f>
        <v>1</v>
      </c>
      <c r="AI18" s="84"/>
      <c r="AJ18" s="84"/>
      <c r="AK18" s="84">
        <f t="shared" ref="AK18" si="8">AK14-AK16</f>
        <v>-2</v>
      </c>
      <c r="AL18" s="84"/>
      <c r="AM18" s="84"/>
      <c r="AN18" s="84">
        <f t="shared" ref="AN18" si="9">AN14-AN16</f>
        <v>-1</v>
      </c>
      <c r="AO18" s="84"/>
      <c r="AP18" s="84"/>
      <c r="AQ18" s="84">
        <f t="shared" ref="AQ18" si="10">AQ14-AQ16</f>
        <v>0</v>
      </c>
      <c r="AR18" s="84"/>
      <c r="AS18" s="84"/>
      <c r="AT18" s="84">
        <f t="shared" ref="AT18" si="11">AT14-AT16</f>
        <v>-2</v>
      </c>
      <c r="AU18" s="84"/>
      <c r="AV18" s="84"/>
      <c r="AW18" s="84">
        <f t="shared" ref="AW18" si="12">AW14-AW16</f>
        <v>-1</v>
      </c>
      <c r="AX18" s="84"/>
      <c r="AY18" s="84"/>
      <c r="AZ18" s="84">
        <f t="shared" ref="AZ18" si="13">AZ14-AZ16</f>
        <v>-3</v>
      </c>
      <c r="BA18" s="84"/>
      <c r="BB18" s="84"/>
      <c r="BC18" s="84">
        <f t="shared" ref="BC18" si="14">BC14-BC16</f>
        <v>-3</v>
      </c>
      <c r="BD18" s="84"/>
      <c r="BE18" s="84"/>
      <c r="BF18" s="84">
        <f t="shared" ref="BF18" si="15">BF14-BF16</f>
        <v>-8</v>
      </c>
      <c r="BG18" s="84"/>
      <c r="BH18" s="84"/>
      <c r="BI18" s="84">
        <f t="shared" ref="BI18" si="16">BI14-BI16</f>
        <v>-2</v>
      </c>
      <c r="BJ18" s="84"/>
      <c r="BK18" s="84"/>
      <c r="BL18" s="84">
        <f t="shared" ref="BL18" si="17">BL14-BL16</f>
        <v>-10</v>
      </c>
      <c r="BM18" s="84"/>
      <c r="BN18" s="84"/>
      <c r="BO18" s="176">
        <f>BO14-BO16</f>
        <v>-3</v>
      </c>
      <c r="BP18" s="175"/>
      <c r="BQ18" s="175"/>
      <c r="BR18" s="175">
        <f>BR14-BR16</f>
        <v>-2</v>
      </c>
      <c r="BS18" s="175"/>
      <c r="BT18" s="175"/>
      <c r="BU18" s="175">
        <f>BU14-BU16</f>
        <v>-2</v>
      </c>
      <c r="BV18" s="175"/>
      <c r="BW18" s="175"/>
      <c r="BX18" s="175">
        <f>BX14-BX16</f>
        <v>-4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34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35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36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37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68"/>
      <c r="BI21" s="68"/>
      <c r="BJ21" s="68"/>
      <c r="BK21" s="68"/>
      <c r="BL21" s="68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68"/>
      <c r="BI22" s="68"/>
      <c r="BJ22" s="68"/>
      <c r="BK22" s="68"/>
      <c r="BL22" s="68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1553</v>
      </c>
      <c r="M23" s="128"/>
      <c r="N23" s="128"/>
      <c r="O23" s="128"/>
      <c r="P23" s="128">
        <v>1539</v>
      </c>
      <c r="Q23" s="128"/>
      <c r="R23" s="128"/>
      <c r="S23" s="128"/>
      <c r="T23" s="128">
        <f>L23+P23</f>
        <v>3092</v>
      </c>
      <c r="U23" s="128"/>
      <c r="V23" s="128"/>
      <c r="W23" s="128"/>
      <c r="X23" s="128">
        <v>8762</v>
      </c>
      <c r="Y23" s="128"/>
      <c r="Z23" s="128"/>
      <c r="AA23" s="128"/>
      <c r="AB23" s="128">
        <v>8108</v>
      </c>
      <c r="AC23" s="128"/>
      <c r="AD23" s="128"/>
      <c r="AE23" s="128"/>
      <c r="AF23" s="128">
        <f>X23+AB23</f>
        <v>16870</v>
      </c>
      <c r="AG23" s="128"/>
      <c r="AH23" s="128"/>
      <c r="AI23" s="128"/>
      <c r="AJ23" s="128">
        <v>5315</v>
      </c>
      <c r="AK23" s="128"/>
      <c r="AL23" s="128"/>
      <c r="AM23" s="128"/>
      <c r="AN23" s="128">
        <v>7609</v>
      </c>
      <c r="AO23" s="128"/>
      <c r="AP23" s="128"/>
      <c r="AQ23" s="128"/>
      <c r="AR23" s="128">
        <f>AJ23+AN23</f>
        <v>12924</v>
      </c>
      <c r="AS23" s="128"/>
      <c r="AT23" s="128"/>
      <c r="AU23" s="128"/>
      <c r="AV23" s="128">
        <f>SUM(L23,X23,AJ23)</f>
        <v>15630</v>
      </c>
      <c r="AW23" s="128"/>
      <c r="AX23" s="128"/>
      <c r="AY23" s="128"/>
      <c r="AZ23" s="128">
        <f>SUM(P23,AB23,AN23)</f>
        <v>17256</v>
      </c>
      <c r="BA23" s="128"/>
      <c r="BB23" s="128"/>
      <c r="BC23" s="128"/>
      <c r="BD23" s="84">
        <f>AV23+AZ23</f>
        <v>32886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2310</v>
      </c>
      <c r="BP24" s="175"/>
      <c r="BQ24" s="175"/>
      <c r="BR24" s="175">
        <v>2474</v>
      </c>
      <c r="BS24" s="175"/>
      <c r="BT24" s="175"/>
      <c r="BU24" s="175">
        <v>2669</v>
      </c>
      <c r="BV24" s="175"/>
      <c r="BW24" s="175"/>
      <c r="BX24" s="175">
        <f>BR24+BU24</f>
        <v>5143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30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4.7223742626041475E-2</v>
      </c>
      <c r="M25" s="127"/>
      <c r="N25" s="127"/>
      <c r="O25" s="127"/>
      <c r="P25" s="127">
        <f>P23/BD23</f>
        <v>4.6798029556650245E-2</v>
      </c>
      <c r="Q25" s="127"/>
      <c r="R25" s="127"/>
      <c r="S25" s="127"/>
      <c r="T25" s="127">
        <f>T23/BD23</f>
        <v>9.4021772182691726E-2</v>
      </c>
      <c r="U25" s="127"/>
      <c r="V25" s="127"/>
      <c r="W25" s="127"/>
      <c r="X25" s="127">
        <f>X23/BD23</f>
        <v>0.26643556528613999</v>
      </c>
      <c r="Y25" s="127"/>
      <c r="Z25" s="127"/>
      <c r="AA25" s="127"/>
      <c r="AB25" s="127">
        <f>AB23/BD23</f>
        <v>0.24654868333029253</v>
      </c>
      <c r="AC25" s="127"/>
      <c r="AD25" s="127"/>
      <c r="AE25" s="127"/>
      <c r="AF25" s="127">
        <f>AF23/BD23</f>
        <v>0.51298424861643255</v>
      </c>
      <c r="AG25" s="127"/>
      <c r="AH25" s="127"/>
      <c r="AI25" s="127"/>
      <c r="AJ25" s="127">
        <f>AJ23/BD23</f>
        <v>0.16161892598674207</v>
      </c>
      <c r="AK25" s="127"/>
      <c r="AL25" s="127"/>
      <c r="AM25" s="127"/>
      <c r="AN25" s="127">
        <f>AN23/BD23</f>
        <v>0.23137505321413368</v>
      </c>
      <c r="AO25" s="127"/>
      <c r="AP25" s="127"/>
      <c r="AQ25" s="127"/>
      <c r="AR25" s="127">
        <f>AR23/BD23</f>
        <v>0.39299397920087575</v>
      </c>
      <c r="AS25" s="127"/>
      <c r="AT25" s="127"/>
      <c r="AU25" s="127"/>
      <c r="AV25" s="127">
        <f>AV23/BD23</f>
        <v>0.47527823389892354</v>
      </c>
      <c r="AW25" s="127"/>
      <c r="AX25" s="127"/>
      <c r="AY25" s="127"/>
      <c r="AZ25" s="127">
        <f>AZ23/BD23</f>
        <v>0.52472176610107646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'12月 '!BO24</f>
        <v>2321</v>
      </c>
      <c r="BP26" s="165"/>
      <c r="BQ26" s="166"/>
      <c r="BR26" s="164">
        <f>'12月 '!BR24</f>
        <v>2483</v>
      </c>
      <c r="BS26" s="165"/>
      <c r="BT26" s="166"/>
      <c r="BU26" s="164">
        <f>'12月 '!BU24</f>
        <v>2673</v>
      </c>
      <c r="BV26" s="165"/>
      <c r="BW26" s="166"/>
      <c r="BX26" s="164">
        <f>'12月 '!BX24</f>
        <v>5156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-11</v>
      </c>
      <c r="BP28" s="175"/>
      <c r="BQ28" s="175"/>
      <c r="BR28" s="175">
        <f>BR24-BR26</f>
        <v>-9</v>
      </c>
      <c r="BS28" s="175"/>
      <c r="BT28" s="175"/>
      <c r="BU28" s="175">
        <f>BU24-BU26</f>
        <v>-4</v>
      </c>
      <c r="BV28" s="175"/>
      <c r="BW28" s="175"/>
      <c r="BX28" s="175">
        <f>BX24-BX26</f>
        <v>-13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39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42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107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38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40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41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112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7</v>
      </c>
      <c r="M32" s="84"/>
      <c r="N32" s="84"/>
      <c r="O32" s="84"/>
      <c r="P32" s="84">
        <v>14</v>
      </c>
      <c r="Q32" s="84"/>
      <c r="R32" s="84"/>
      <c r="S32" s="84"/>
      <c r="T32" s="84">
        <f>L32+P32</f>
        <v>21</v>
      </c>
      <c r="U32" s="84"/>
      <c r="V32" s="84"/>
      <c r="W32" s="84"/>
      <c r="X32" s="84">
        <v>9</v>
      </c>
      <c r="Y32" s="84"/>
      <c r="Z32" s="84"/>
      <c r="AA32" s="84"/>
      <c r="AB32" s="84">
        <v>4</v>
      </c>
      <c r="AC32" s="84"/>
      <c r="AD32" s="84"/>
      <c r="AE32" s="84"/>
      <c r="AF32" s="84">
        <f>X32+AB32</f>
        <v>13</v>
      </c>
      <c r="AG32" s="84"/>
      <c r="AH32" s="84"/>
      <c r="AI32" s="84"/>
      <c r="AJ32" s="84">
        <v>5</v>
      </c>
      <c r="AK32" s="84"/>
      <c r="AL32" s="84"/>
      <c r="AM32" s="84"/>
      <c r="AN32" s="84">
        <v>7</v>
      </c>
      <c r="AO32" s="84"/>
      <c r="AP32" s="84"/>
      <c r="AQ32" s="84"/>
      <c r="AR32" s="84">
        <f>AJ32+AN32</f>
        <v>12</v>
      </c>
      <c r="AS32" s="84"/>
      <c r="AT32" s="84"/>
      <c r="AU32" s="84"/>
      <c r="AV32" s="84">
        <f>L32+X32+AJ32</f>
        <v>21</v>
      </c>
      <c r="AW32" s="84"/>
      <c r="AX32" s="84"/>
      <c r="AY32" s="84"/>
      <c r="AZ32" s="84">
        <f>P32+AB32+AN32</f>
        <v>25</v>
      </c>
      <c r="BA32" s="84"/>
      <c r="BB32" s="84"/>
      <c r="BC32" s="84"/>
      <c r="BD32" s="84">
        <f>T32+AF32+AR32</f>
        <v>46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113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'12月 '!L35+L32</f>
        <v>220</v>
      </c>
      <c r="M35" s="84"/>
      <c r="N35" s="84"/>
      <c r="O35" s="84"/>
      <c r="P35" s="84">
        <f>'12月 '!P35+P32</f>
        <v>171</v>
      </c>
      <c r="Q35" s="84"/>
      <c r="R35" s="84"/>
      <c r="S35" s="84"/>
      <c r="T35" s="84">
        <f>'12月 '!T35+T32</f>
        <v>391</v>
      </c>
      <c r="U35" s="84"/>
      <c r="V35" s="84"/>
      <c r="W35" s="84"/>
      <c r="X35" s="84">
        <f>'12月 '!X35+X32</f>
        <v>210</v>
      </c>
      <c r="Y35" s="84"/>
      <c r="Z35" s="84"/>
      <c r="AA35" s="84"/>
      <c r="AB35" s="84">
        <f>'12月 '!AB35+AB32</f>
        <v>164</v>
      </c>
      <c r="AC35" s="84"/>
      <c r="AD35" s="84"/>
      <c r="AE35" s="84"/>
      <c r="AF35" s="84">
        <f>'12月 '!AF35+AF32</f>
        <v>374</v>
      </c>
      <c r="AG35" s="84"/>
      <c r="AH35" s="84"/>
      <c r="AI35" s="84"/>
      <c r="AJ35" s="84">
        <f>'12月 '!AJ35+AJ32</f>
        <v>71</v>
      </c>
      <c r="AK35" s="84"/>
      <c r="AL35" s="84"/>
      <c r="AM35" s="84"/>
      <c r="AN35" s="84">
        <f>'12月 '!AN35+AN32</f>
        <v>56</v>
      </c>
      <c r="AO35" s="84"/>
      <c r="AP35" s="84"/>
      <c r="AQ35" s="84"/>
      <c r="AR35" s="84">
        <f>'12月 '!AR35+AR32</f>
        <v>127</v>
      </c>
      <c r="AS35" s="84"/>
      <c r="AT35" s="84"/>
      <c r="AU35" s="84"/>
      <c r="AV35" s="84">
        <f>'12月 '!AV35+AV32</f>
        <v>501</v>
      </c>
      <c r="AW35" s="84"/>
      <c r="AX35" s="84"/>
      <c r="AY35" s="84"/>
      <c r="AZ35" s="84">
        <f>'12月 '!AZ35+AZ32</f>
        <v>391</v>
      </c>
      <c r="BA35" s="84"/>
      <c r="BB35" s="84"/>
      <c r="BC35" s="84"/>
      <c r="BD35" s="84">
        <f>'12月 '!BD35+BD32</f>
        <v>892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47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48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43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46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40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41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1月１日～1月31日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23</v>
      </c>
      <c r="M40" s="84"/>
      <c r="N40" s="84"/>
      <c r="O40" s="84"/>
      <c r="P40" s="84">
        <v>22</v>
      </c>
      <c r="Q40" s="84"/>
      <c r="R40" s="84"/>
      <c r="S40" s="84"/>
      <c r="T40" s="84">
        <f>L40+P40</f>
        <v>45</v>
      </c>
      <c r="U40" s="84"/>
      <c r="V40" s="84"/>
      <c r="W40" s="84"/>
      <c r="X40" s="84">
        <v>18</v>
      </c>
      <c r="Y40" s="84"/>
      <c r="Z40" s="84"/>
      <c r="AA40" s="84"/>
      <c r="AB40" s="84">
        <v>13</v>
      </c>
      <c r="AC40" s="84"/>
      <c r="AD40" s="84"/>
      <c r="AE40" s="84"/>
      <c r="AF40" s="84">
        <f>X40+AB40</f>
        <v>31</v>
      </c>
      <c r="AG40" s="84"/>
      <c r="AH40" s="84"/>
      <c r="AI40" s="84"/>
      <c r="AJ40" s="84">
        <v>34</v>
      </c>
      <c r="AK40" s="84"/>
      <c r="AL40" s="84"/>
      <c r="AM40" s="84"/>
      <c r="AN40" s="84">
        <v>36</v>
      </c>
      <c r="AO40" s="84"/>
      <c r="AP40" s="84"/>
      <c r="AQ40" s="84"/>
      <c r="AR40" s="84">
        <f>SUM(AJ40:AQ41)</f>
        <v>70</v>
      </c>
      <c r="AS40" s="84"/>
      <c r="AT40" s="84"/>
      <c r="AU40" s="84"/>
      <c r="AV40" s="84">
        <f>L40+X40+AJ40</f>
        <v>75</v>
      </c>
      <c r="AW40" s="84"/>
      <c r="AX40" s="84"/>
      <c r="AY40" s="84"/>
      <c r="AZ40" s="84">
        <f>P40+AB40+AN40</f>
        <v>71</v>
      </c>
      <c r="BA40" s="84"/>
      <c r="BB40" s="84"/>
      <c r="BC40" s="84"/>
      <c r="BD40" s="84">
        <f>T40+AF40+AR40</f>
        <v>146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-54</v>
      </c>
      <c r="BP40" s="175"/>
      <c r="BQ40" s="175"/>
      <c r="BR40" s="175"/>
      <c r="BS40" s="175">
        <f>P9</f>
        <v>-46</v>
      </c>
      <c r="BT40" s="175"/>
      <c r="BU40" s="175"/>
      <c r="BV40" s="175"/>
      <c r="BW40" s="175">
        <f>S9</f>
        <v>-100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45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67"/>
      <c r="B43" s="97" t="str">
        <f>B35</f>
        <v>平成31年４月～令和2年1月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'[2]12月 '!L43+L40</f>
        <v>211</v>
      </c>
      <c r="M43" s="84"/>
      <c r="N43" s="84"/>
      <c r="O43" s="84"/>
      <c r="P43" s="84">
        <f>'[2]12月 '!P43+P40</f>
        <v>218</v>
      </c>
      <c r="Q43" s="84"/>
      <c r="R43" s="84"/>
      <c r="S43" s="84"/>
      <c r="T43" s="84">
        <f>'[2]12月 '!T43+T40</f>
        <v>429</v>
      </c>
      <c r="U43" s="84"/>
      <c r="V43" s="84"/>
      <c r="W43" s="84"/>
      <c r="X43" s="84">
        <f>'[2]12月 '!X43+X40</f>
        <v>243</v>
      </c>
      <c r="Y43" s="84"/>
      <c r="Z43" s="84"/>
      <c r="AA43" s="84"/>
      <c r="AB43" s="84">
        <f>'[2]12月 '!AB43+AB40</f>
        <v>230</v>
      </c>
      <c r="AC43" s="84"/>
      <c r="AD43" s="84"/>
      <c r="AE43" s="84"/>
      <c r="AF43" s="84">
        <f>'[2]12月 '!AF43+AF40</f>
        <v>473</v>
      </c>
      <c r="AG43" s="84"/>
      <c r="AH43" s="84"/>
      <c r="AI43" s="84"/>
      <c r="AJ43" s="84">
        <f>'[2]12月 '!AJ43+AJ40</f>
        <v>284</v>
      </c>
      <c r="AK43" s="84"/>
      <c r="AL43" s="84"/>
      <c r="AM43" s="84"/>
      <c r="AN43" s="84">
        <f>'[2]12月 '!AN43+AN40</f>
        <v>257</v>
      </c>
      <c r="AO43" s="84"/>
      <c r="AP43" s="84"/>
      <c r="AQ43" s="84"/>
      <c r="AR43" s="84">
        <f>'[2]12月 '!AR43+AR40</f>
        <v>541</v>
      </c>
      <c r="AS43" s="84"/>
      <c r="AT43" s="84"/>
      <c r="AU43" s="84"/>
      <c r="AV43" s="84">
        <f>'[2]12月 '!AV43+AV40</f>
        <v>738</v>
      </c>
      <c r="AW43" s="84"/>
      <c r="AX43" s="84"/>
      <c r="AY43" s="84"/>
      <c r="AZ43" s="84">
        <f>'[2]12月 '!AZ43+AZ40</f>
        <v>705</v>
      </c>
      <c r="BA43" s="84"/>
      <c r="BB43" s="84"/>
      <c r="BC43" s="84"/>
      <c r="BD43" s="84">
        <f>'[2]12月 '!BD43+BD40</f>
        <v>1443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'[2]12月 '!BO43+BO40</f>
        <v>-237</v>
      </c>
      <c r="BP43" s="175"/>
      <c r="BQ43" s="175"/>
      <c r="BR43" s="175"/>
      <c r="BS43" s="175">
        <f>'12月 '!BS43+BS40</f>
        <v>-314</v>
      </c>
      <c r="BT43" s="175"/>
      <c r="BU43" s="175"/>
      <c r="BV43" s="175"/>
      <c r="BW43" s="175">
        <f>SUM(BO43:BV43)</f>
        <v>-551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114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T52"/>
  <sheetViews>
    <sheetView zoomScale="110" zoomScaleNormal="110" workbookViewId="0">
      <selection activeCell="L35" sqref="L35:O35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49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50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51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74"/>
      <c r="W3" s="77"/>
      <c r="X3" s="74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72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16257</v>
      </c>
      <c r="K5" s="156"/>
      <c r="L5" s="157"/>
      <c r="M5" s="155">
        <v>15607</v>
      </c>
      <c r="N5" s="156"/>
      <c r="O5" s="157"/>
      <c r="P5" s="155">
        <v>17214</v>
      </c>
      <c r="Q5" s="156"/>
      <c r="R5" s="157"/>
      <c r="S5" s="149">
        <f>M5+P5</f>
        <v>32821</v>
      </c>
      <c r="T5" s="150"/>
      <c r="U5" s="151"/>
      <c r="V5" s="72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2691</v>
      </c>
      <c r="AF5" s="175"/>
      <c r="AG5" s="175"/>
      <c r="AH5" s="175">
        <v>2199</v>
      </c>
      <c r="AI5" s="175"/>
      <c r="AJ5" s="175"/>
      <c r="AK5" s="175">
        <v>2633</v>
      </c>
      <c r="AL5" s="175"/>
      <c r="AM5" s="175"/>
      <c r="AN5" s="175">
        <f>AH5+AK5</f>
        <v>4832</v>
      </c>
      <c r="AO5" s="175"/>
      <c r="AP5" s="175"/>
      <c r="AQ5" s="175">
        <v>2147</v>
      </c>
      <c r="AR5" s="175"/>
      <c r="AS5" s="175"/>
      <c r="AT5" s="175">
        <v>1926</v>
      </c>
      <c r="AU5" s="175"/>
      <c r="AV5" s="175"/>
      <c r="AW5" s="175">
        <v>2188</v>
      </c>
      <c r="AX5" s="175"/>
      <c r="AY5" s="175"/>
      <c r="AZ5" s="175">
        <f>AT5+AW5</f>
        <v>4114</v>
      </c>
      <c r="BA5" s="175"/>
      <c r="BB5" s="175"/>
      <c r="BC5" s="175">
        <v>3867</v>
      </c>
      <c r="BD5" s="175"/>
      <c r="BE5" s="175"/>
      <c r="BF5" s="175">
        <v>3602</v>
      </c>
      <c r="BG5" s="175"/>
      <c r="BH5" s="175"/>
      <c r="BI5" s="175">
        <v>4061</v>
      </c>
      <c r="BJ5" s="175"/>
      <c r="BK5" s="175"/>
      <c r="BL5" s="175">
        <f>SUM(BF5:BK6)</f>
        <v>7663</v>
      </c>
      <c r="BM5" s="175"/>
      <c r="BN5" s="175"/>
      <c r="BO5" s="175">
        <f>BO14+BO24</f>
        <v>2847</v>
      </c>
      <c r="BP5" s="175"/>
      <c r="BQ5" s="175"/>
      <c r="BR5" s="175">
        <f>BR14+BR24</f>
        <v>2930</v>
      </c>
      <c r="BS5" s="175"/>
      <c r="BT5" s="175"/>
      <c r="BU5" s="175">
        <f>BU14+BU24</f>
        <v>3160</v>
      </c>
      <c r="BV5" s="175"/>
      <c r="BW5" s="175"/>
      <c r="BX5" s="175">
        <f>BR5+BU5</f>
        <v>6090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116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72"/>
      <c r="W6" s="132" t="str">
        <f>B6</f>
        <v>令和2年2月末現在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v>16290</v>
      </c>
      <c r="K7" s="156"/>
      <c r="L7" s="157"/>
      <c r="M7" s="155">
        <v>15630</v>
      </c>
      <c r="N7" s="156"/>
      <c r="O7" s="157"/>
      <c r="P7" s="155">
        <v>17256</v>
      </c>
      <c r="Q7" s="156"/>
      <c r="R7" s="157"/>
      <c r="S7" s="149">
        <f>M7+P7</f>
        <v>32886</v>
      </c>
      <c r="T7" s="150"/>
      <c r="U7" s="151"/>
      <c r="V7" s="72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'1月'!AE5</f>
        <v>2713</v>
      </c>
      <c r="AF7" s="175"/>
      <c r="AG7" s="175"/>
      <c r="AH7" s="176">
        <f>'1月'!AH5</f>
        <v>2198</v>
      </c>
      <c r="AI7" s="175"/>
      <c r="AJ7" s="175"/>
      <c r="AK7" s="176">
        <f>[3]Sheet1!AK5</f>
        <v>2657</v>
      </c>
      <c r="AL7" s="175"/>
      <c r="AM7" s="175"/>
      <c r="AN7" s="176">
        <f>[3]Sheet1!AN5</f>
        <v>4855</v>
      </c>
      <c r="AO7" s="175"/>
      <c r="AP7" s="175"/>
      <c r="AQ7" s="176">
        <f>[3]Sheet1!AQ5</f>
        <v>2154</v>
      </c>
      <c r="AR7" s="175"/>
      <c r="AS7" s="175"/>
      <c r="AT7" s="176">
        <f>[3]Sheet1!AT5</f>
        <v>1935</v>
      </c>
      <c r="AU7" s="175"/>
      <c r="AV7" s="175"/>
      <c r="AW7" s="176">
        <f>[3]Sheet1!AW5</f>
        <v>2196</v>
      </c>
      <c r="AX7" s="175"/>
      <c r="AY7" s="175"/>
      <c r="AZ7" s="176">
        <f>[3]Sheet1!AZ5</f>
        <v>4131</v>
      </c>
      <c r="BA7" s="175"/>
      <c r="BB7" s="175"/>
      <c r="BC7" s="176">
        <f>[3]Sheet1!BC5</f>
        <v>3870</v>
      </c>
      <c r="BD7" s="175"/>
      <c r="BE7" s="175"/>
      <c r="BF7" s="176">
        <f>[3]Sheet1!BF5</f>
        <v>3600</v>
      </c>
      <c r="BG7" s="175"/>
      <c r="BH7" s="175"/>
      <c r="BI7" s="176">
        <f>[3]Sheet1!BI5</f>
        <v>4066</v>
      </c>
      <c r="BJ7" s="175"/>
      <c r="BK7" s="175"/>
      <c r="BL7" s="176">
        <f>[3]Sheet1!BL5</f>
        <v>7666</v>
      </c>
      <c r="BM7" s="175"/>
      <c r="BN7" s="175"/>
      <c r="BO7" s="176">
        <f>[3]Sheet1!BO5</f>
        <v>2848</v>
      </c>
      <c r="BP7" s="175"/>
      <c r="BQ7" s="175"/>
      <c r="BR7" s="176">
        <f>[3]Sheet1!BR5</f>
        <v>2940</v>
      </c>
      <c r="BS7" s="175"/>
      <c r="BT7" s="175"/>
      <c r="BU7" s="176">
        <f>[3]Sheet1!BU5</f>
        <v>3163</v>
      </c>
      <c r="BV7" s="175"/>
      <c r="BW7" s="175"/>
      <c r="BX7" s="176">
        <f>[3]Sheet1!BX5</f>
        <v>6103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117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72"/>
      <c r="W8" s="132" t="str">
        <f>B8</f>
        <v>令和2年1月末現在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6"/>
      <c r="AO8" s="175"/>
      <c r="AP8" s="175"/>
      <c r="AQ8" s="176"/>
      <c r="AR8" s="175"/>
      <c r="AS8" s="175"/>
      <c r="AT8" s="176"/>
      <c r="AU8" s="175"/>
      <c r="AV8" s="175"/>
      <c r="AW8" s="176"/>
      <c r="AX8" s="175"/>
      <c r="AY8" s="175"/>
      <c r="AZ8" s="176"/>
      <c r="BA8" s="175"/>
      <c r="BB8" s="175"/>
      <c r="BC8" s="176"/>
      <c r="BD8" s="175"/>
      <c r="BE8" s="175"/>
      <c r="BF8" s="176"/>
      <c r="BG8" s="175"/>
      <c r="BH8" s="175"/>
      <c r="BI8" s="176"/>
      <c r="BJ8" s="175"/>
      <c r="BK8" s="175"/>
      <c r="BL8" s="176"/>
      <c r="BM8" s="175"/>
      <c r="BN8" s="175"/>
      <c r="BO8" s="176"/>
      <c r="BP8" s="175"/>
      <c r="BQ8" s="175"/>
      <c r="BR8" s="176"/>
      <c r="BS8" s="175"/>
      <c r="BT8" s="175"/>
      <c r="BU8" s="176"/>
      <c r="BV8" s="175"/>
      <c r="BW8" s="175"/>
      <c r="BX8" s="176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-33</v>
      </c>
      <c r="K9" s="162"/>
      <c r="L9" s="163"/>
      <c r="M9" s="161">
        <f t="shared" ref="M9" si="0">M5-M7</f>
        <v>-23</v>
      </c>
      <c r="N9" s="162"/>
      <c r="O9" s="163"/>
      <c r="P9" s="161">
        <f t="shared" ref="P9" si="1">P5-P7</f>
        <v>-42</v>
      </c>
      <c r="Q9" s="162"/>
      <c r="R9" s="163"/>
      <c r="S9" s="161">
        <f t="shared" ref="S9" si="2">S5-S7</f>
        <v>-65</v>
      </c>
      <c r="T9" s="162"/>
      <c r="U9" s="163"/>
      <c r="V9" s="72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-22</v>
      </c>
      <c r="AF9" s="175"/>
      <c r="AG9" s="175"/>
      <c r="AH9" s="175">
        <f>AH5-AH7</f>
        <v>1</v>
      </c>
      <c r="AI9" s="175"/>
      <c r="AJ9" s="175"/>
      <c r="AK9" s="175">
        <f>AK5-AK7</f>
        <v>-24</v>
      </c>
      <c r="AL9" s="175"/>
      <c r="AM9" s="175"/>
      <c r="AN9" s="175">
        <f>AN5-AN7</f>
        <v>-23</v>
      </c>
      <c r="AO9" s="175"/>
      <c r="AP9" s="175"/>
      <c r="AQ9" s="175">
        <f>AQ5-AQ7</f>
        <v>-7</v>
      </c>
      <c r="AR9" s="175"/>
      <c r="AS9" s="175"/>
      <c r="AT9" s="175">
        <f>AT5-AT7</f>
        <v>-9</v>
      </c>
      <c r="AU9" s="175"/>
      <c r="AV9" s="175"/>
      <c r="AW9" s="175">
        <f>AW5-AW7</f>
        <v>-8</v>
      </c>
      <c r="AX9" s="175"/>
      <c r="AY9" s="175"/>
      <c r="AZ9" s="175">
        <f>AZ5-AZ7</f>
        <v>-17</v>
      </c>
      <c r="BA9" s="175"/>
      <c r="BB9" s="175"/>
      <c r="BC9" s="175">
        <f>BC5-BC7</f>
        <v>-3</v>
      </c>
      <c r="BD9" s="175"/>
      <c r="BE9" s="175"/>
      <c r="BF9" s="175">
        <f>BF5-BF7</f>
        <v>2</v>
      </c>
      <c r="BG9" s="175"/>
      <c r="BH9" s="175"/>
      <c r="BI9" s="175">
        <f>BI5-BI7</f>
        <v>-5</v>
      </c>
      <c r="BJ9" s="175"/>
      <c r="BK9" s="175"/>
      <c r="BL9" s="175">
        <f>BL5-BL7</f>
        <v>-3</v>
      </c>
      <c r="BM9" s="175"/>
      <c r="BN9" s="175"/>
      <c r="BO9" s="175">
        <f>BO5-BO7</f>
        <v>-1</v>
      </c>
      <c r="BP9" s="175"/>
      <c r="BQ9" s="175"/>
      <c r="BR9" s="175">
        <f>BR5-BR7</f>
        <v>-10</v>
      </c>
      <c r="BS9" s="175"/>
      <c r="BT9" s="175"/>
      <c r="BU9" s="175">
        <f>BU5-BU7</f>
        <v>-3</v>
      </c>
      <c r="BV9" s="175"/>
      <c r="BW9" s="175"/>
      <c r="BX9" s="175">
        <f>BX5-BX7</f>
        <v>-13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52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53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54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55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76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40" t="s">
        <v>116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1847</v>
      </c>
      <c r="T14" s="150"/>
      <c r="U14" s="151"/>
      <c r="V14" s="149">
        <v>1869</v>
      </c>
      <c r="W14" s="150"/>
      <c r="X14" s="151"/>
      <c r="Y14" s="149">
        <v>1909</v>
      </c>
      <c r="Z14" s="150"/>
      <c r="AA14" s="151"/>
      <c r="AB14" s="149">
        <f>V14+Y14</f>
        <v>3778</v>
      </c>
      <c r="AC14" s="150"/>
      <c r="AD14" s="151"/>
      <c r="AE14" s="149">
        <v>532</v>
      </c>
      <c r="AF14" s="150"/>
      <c r="AG14" s="151"/>
      <c r="AH14" s="149">
        <v>566</v>
      </c>
      <c r="AI14" s="150"/>
      <c r="AJ14" s="151"/>
      <c r="AK14" s="149">
        <v>601</v>
      </c>
      <c r="AL14" s="150"/>
      <c r="AM14" s="151"/>
      <c r="AN14" s="149">
        <f>AH14+AK14</f>
        <v>1167</v>
      </c>
      <c r="AO14" s="150"/>
      <c r="AP14" s="151"/>
      <c r="AQ14" s="149">
        <v>695</v>
      </c>
      <c r="AR14" s="150"/>
      <c r="AS14" s="151"/>
      <c r="AT14" s="149">
        <v>772</v>
      </c>
      <c r="AU14" s="150"/>
      <c r="AV14" s="151"/>
      <c r="AW14" s="149">
        <v>823</v>
      </c>
      <c r="AX14" s="150"/>
      <c r="AY14" s="151"/>
      <c r="AZ14" s="149">
        <f>AT14+AW14</f>
        <v>1595</v>
      </c>
      <c r="BA14" s="150"/>
      <c r="BB14" s="151"/>
      <c r="BC14" s="149">
        <v>1631</v>
      </c>
      <c r="BD14" s="150"/>
      <c r="BE14" s="151"/>
      <c r="BF14" s="149">
        <v>1743</v>
      </c>
      <c r="BG14" s="150"/>
      <c r="BH14" s="151"/>
      <c r="BI14" s="149">
        <v>1839</v>
      </c>
      <c r="BJ14" s="150"/>
      <c r="BK14" s="151"/>
      <c r="BL14" s="149">
        <f>BF14+BI14</f>
        <v>3582</v>
      </c>
      <c r="BM14" s="150"/>
      <c r="BN14" s="151"/>
      <c r="BO14" s="177">
        <v>538</v>
      </c>
      <c r="BP14" s="165"/>
      <c r="BQ14" s="166"/>
      <c r="BR14" s="164">
        <v>463</v>
      </c>
      <c r="BS14" s="165"/>
      <c r="BT14" s="166"/>
      <c r="BU14" s="164">
        <v>495</v>
      </c>
      <c r="BV14" s="165"/>
      <c r="BW14" s="166"/>
      <c r="BX14" s="164">
        <f>BR14+BU14</f>
        <v>958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令和2年2月末現在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72</v>
      </c>
      <c r="C16" s="110"/>
      <c r="D16" s="111"/>
      <c r="E16" s="109">
        <v>178</v>
      </c>
      <c r="F16" s="110"/>
      <c r="G16" s="111"/>
      <c r="H16" s="109">
        <f>B16+E16</f>
        <v>250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[3]Sheet1!S14</f>
        <v>1851</v>
      </c>
      <c r="T16" s="84"/>
      <c r="U16" s="84"/>
      <c r="V16" s="84">
        <f>[3]Sheet1!V14</f>
        <v>1879</v>
      </c>
      <c r="W16" s="84"/>
      <c r="X16" s="84"/>
      <c r="Y16" s="84">
        <f>[3]Sheet1!Y14</f>
        <v>1911</v>
      </c>
      <c r="Z16" s="84"/>
      <c r="AA16" s="84"/>
      <c r="AB16" s="84">
        <f>[3]Sheet1!AB14</f>
        <v>3790</v>
      </c>
      <c r="AC16" s="84"/>
      <c r="AD16" s="84"/>
      <c r="AE16" s="84">
        <f>[3]Sheet1!AE14</f>
        <v>533</v>
      </c>
      <c r="AF16" s="84"/>
      <c r="AG16" s="84"/>
      <c r="AH16" s="84">
        <f>[3]Sheet1!AH14</f>
        <v>567</v>
      </c>
      <c r="AI16" s="84"/>
      <c r="AJ16" s="84"/>
      <c r="AK16" s="84">
        <f>[3]Sheet1!AK14</f>
        <v>601</v>
      </c>
      <c r="AL16" s="84"/>
      <c r="AM16" s="84"/>
      <c r="AN16" s="84">
        <f>[3]Sheet1!AN14</f>
        <v>1168</v>
      </c>
      <c r="AO16" s="84"/>
      <c r="AP16" s="84"/>
      <c r="AQ16" s="84">
        <f>[3]Sheet1!AQ14</f>
        <v>694</v>
      </c>
      <c r="AR16" s="84"/>
      <c r="AS16" s="84"/>
      <c r="AT16" s="84">
        <f>[3]Sheet1!AT14</f>
        <v>772</v>
      </c>
      <c r="AU16" s="84"/>
      <c r="AV16" s="84"/>
      <c r="AW16" s="84">
        <f>[3]Sheet1!AW14</f>
        <v>824</v>
      </c>
      <c r="AX16" s="84"/>
      <c r="AY16" s="84"/>
      <c r="AZ16" s="84">
        <f>[3]Sheet1!AZ14</f>
        <v>1596</v>
      </c>
      <c r="BA16" s="84"/>
      <c r="BB16" s="84"/>
      <c r="BC16" s="84">
        <f>'1月'!BC14</f>
        <v>1627</v>
      </c>
      <c r="BD16" s="84"/>
      <c r="BE16" s="84"/>
      <c r="BF16" s="84">
        <f>[3]Sheet1!BF14</f>
        <v>1739</v>
      </c>
      <c r="BG16" s="84"/>
      <c r="BH16" s="84"/>
      <c r="BI16" s="84">
        <f>[3]Sheet1!BI14</f>
        <v>1838</v>
      </c>
      <c r="BJ16" s="84"/>
      <c r="BK16" s="84"/>
      <c r="BL16" s="84">
        <f>[3]Sheet1!BL14</f>
        <v>3577</v>
      </c>
      <c r="BM16" s="84"/>
      <c r="BN16" s="84"/>
      <c r="BO16" s="84">
        <f>[3]Sheet1!BO14</f>
        <v>538</v>
      </c>
      <c r="BP16" s="84"/>
      <c r="BQ16" s="84"/>
      <c r="BR16" s="84">
        <f>[3]Sheet1!BR14</f>
        <v>466</v>
      </c>
      <c r="BS16" s="84"/>
      <c r="BT16" s="84"/>
      <c r="BU16" s="84">
        <f>[3]Sheet1!BU14</f>
        <v>494</v>
      </c>
      <c r="BV16" s="84"/>
      <c r="BW16" s="84"/>
      <c r="BX16" s="84">
        <f>[3]Sheet1!BX14</f>
        <v>960</v>
      </c>
      <c r="BY16" s="84"/>
      <c r="BZ16" s="84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令和2年1月末現在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-4</v>
      </c>
      <c r="T18" s="84"/>
      <c r="U18" s="84"/>
      <c r="V18" s="84">
        <f t="shared" ref="V18" si="3">V14-V16</f>
        <v>-10</v>
      </c>
      <c r="W18" s="84"/>
      <c r="X18" s="84"/>
      <c r="Y18" s="84">
        <f t="shared" ref="Y18" si="4">Y14-Y16</f>
        <v>-2</v>
      </c>
      <c r="Z18" s="84"/>
      <c r="AA18" s="84"/>
      <c r="AB18" s="84">
        <f t="shared" ref="AB18" si="5">AB14-AB16</f>
        <v>-12</v>
      </c>
      <c r="AC18" s="84"/>
      <c r="AD18" s="84"/>
      <c r="AE18" s="84">
        <f t="shared" ref="AE18" si="6">AE14-AE16</f>
        <v>-1</v>
      </c>
      <c r="AF18" s="84"/>
      <c r="AG18" s="84"/>
      <c r="AH18" s="84">
        <f t="shared" ref="AH18" si="7">AH14-AH16</f>
        <v>-1</v>
      </c>
      <c r="AI18" s="84"/>
      <c r="AJ18" s="84"/>
      <c r="AK18" s="84">
        <f t="shared" ref="AK18" si="8">AK14-AK16</f>
        <v>0</v>
      </c>
      <c r="AL18" s="84"/>
      <c r="AM18" s="84"/>
      <c r="AN18" s="84">
        <f t="shared" ref="AN18" si="9">AN14-AN16</f>
        <v>-1</v>
      </c>
      <c r="AO18" s="84"/>
      <c r="AP18" s="84"/>
      <c r="AQ18" s="84">
        <f t="shared" ref="AQ18" si="10">AQ14-AQ16</f>
        <v>1</v>
      </c>
      <c r="AR18" s="84"/>
      <c r="AS18" s="84"/>
      <c r="AT18" s="84">
        <f t="shared" ref="AT18" si="11">AT14-AT16</f>
        <v>0</v>
      </c>
      <c r="AU18" s="84"/>
      <c r="AV18" s="84"/>
      <c r="AW18" s="84">
        <f t="shared" ref="AW18" si="12">AW14-AW16</f>
        <v>-1</v>
      </c>
      <c r="AX18" s="84"/>
      <c r="AY18" s="84"/>
      <c r="AZ18" s="84">
        <f t="shared" ref="AZ18" si="13">AZ14-AZ16</f>
        <v>-1</v>
      </c>
      <c r="BA18" s="84"/>
      <c r="BB18" s="84"/>
      <c r="BC18" s="84">
        <f t="shared" ref="BC18" si="14">BC14-BC16</f>
        <v>4</v>
      </c>
      <c r="BD18" s="84"/>
      <c r="BE18" s="84"/>
      <c r="BF18" s="84">
        <f t="shared" ref="BF18" si="15">BF14-BF16</f>
        <v>4</v>
      </c>
      <c r="BG18" s="84"/>
      <c r="BH18" s="84"/>
      <c r="BI18" s="84">
        <f t="shared" ref="BI18" si="16">BI14-BI16</f>
        <v>1</v>
      </c>
      <c r="BJ18" s="84"/>
      <c r="BK18" s="84"/>
      <c r="BL18" s="84">
        <f t="shared" ref="BL18" si="17">BL14-BL16</f>
        <v>5</v>
      </c>
      <c r="BM18" s="84"/>
      <c r="BN18" s="84"/>
      <c r="BO18" s="176">
        <f>BO14-BO16</f>
        <v>0</v>
      </c>
      <c r="BP18" s="175"/>
      <c r="BQ18" s="175"/>
      <c r="BR18" s="175">
        <f>BR14-BR16</f>
        <v>-3</v>
      </c>
      <c r="BS18" s="175"/>
      <c r="BT18" s="175"/>
      <c r="BU18" s="175">
        <f>BU14-BU16</f>
        <v>1</v>
      </c>
      <c r="BV18" s="175"/>
      <c r="BW18" s="175"/>
      <c r="BX18" s="175">
        <f>BX14-BX16</f>
        <v>-2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34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35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36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37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74"/>
      <c r="BI21" s="74"/>
      <c r="BJ21" s="74"/>
      <c r="BK21" s="74"/>
      <c r="BL21" s="74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74"/>
      <c r="BI22" s="74"/>
      <c r="BJ22" s="74"/>
      <c r="BK22" s="74"/>
      <c r="BL22" s="74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1550</v>
      </c>
      <c r="M23" s="128"/>
      <c r="N23" s="128"/>
      <c r="O23" s="128"/>
      <c r="P23" s="128">
        <v>1533</v>
      </c>
      <c r="Q23" s="128"/>
      <c r="R23" s="128"/>
      <c r="S23" s="128"/>
      <c r="T23" s="128">
        <f>L23+P23</f>
        <v>3083</v>
      </c>
      <c r="U23" s="128"/>
      <c r="V23" s="128"/>
      <c r="W23" s="128"/>
      <c r="X23" s="128">
        <v>8743</v>
      </c>
      <c r="Y23" s="128"/>
      <c r="Z23" s="128"/>
      <c r="AA23" s="128"/>
      <c r="AB23" s="128">
        <v>8082</v>
      </c>
      <c r="AC23" s="128"/>
      <c r="AD23" s="128"/>
      <c r="AE23" s="128"/>
      <c r="AF23" s="128">
        <f>X23+AB23</f>
        <v>16825</v>
      </c>
      <c r="AG23" s="128"/>
      <c r="AH23" s="128"/>
      <c r="AI23" s="128"/>
      <c r="AJ23" s="128">
        <v>5314</v>
      </c>
      <c r="AK23" s="128"/>
      <c r="AL23" s="128"/>
      <c r="AM23" s="128"/>
      <c r="AN23" s="128">
        <v>7599</v>
      </c>
      <c r="AO23" s="128"/>
      <c r="AP23" s="128"/>
      <c r="AQ23" s="128"/>
      <c r="AR23" s="128">
        <f>AJ23+AN23</f>
        <v>12913</v>
      </c>
      <c r="AS23" s="128"/>
      <c r="AT23" s="128"/>
      <c r="AU23" s="128"/>
      <c r="AV23" s="128">
        <f>SUM(L23,X23,AJ23)</f>
        <v>15607</v>
      </c>
      <c r="AW23" s="128"/>
      <c r="AX23" s="128"/>
      <c r="AY23" s="128"/>
      <c r="AZ23" s="128">
        <f>SUM(P23,AB23,AN23)</f>
        <v>17214</v>
      </c>
      <c r="BA23" s="128"/>
      <c r="BB23" s="128"/>
      <c r="BC23" s="128"/>
      <c r="BD23" s="84">
        <f>AV23+AZ23</f>
        <v>32821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2309</v>
      </c>
      <c r="BP24" s="175"/>
      <c r="BQ24" s="175"/>
      <c r="BR24" s="175">
        <v>2467</v>
      </c>
      <c r="BS24" s="175"/>
      <c r="BT24" s="175"/>
      <c r="BU24" s="175">
        <v>2665</v>
      </c>
      <c r="BV24" s="175"/>
      <c r="BW24" s="175"/>
      <c r="BX24" s="175">
        <f>BR24+BU24</f>
        <v>5132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30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4.7225861491118494E-2</v>
      </c>
      <c r="M25" s="127"/>
      <c r="N25" s="127"/>
      <c r="O25" s="127"/>
      <c r="P25" s="127">
        <f>P23/BD23</f>
        <v>4.6707900429602996E-2</v>
      </c>
      <c r="Q25" s="127"/>
      <c r="R25" s="127"/>
      <c r="S25" s="127"/>
      <c r="T25" s="127">
        <f>T23/BD23</f>
        <v>9.393376192072149E-2</v>
      </c>
      <c r="U25" s="127"/>
      <c r="V25" s="127"/>
      <c r="W25" s="127"/>
      <c r="X25" s="127">
        <f>X23/BD23</f>
        <v>0.26638432710764448</v>
      </c>
      <c r="Y25" s="127"/>
      <c r="Z25" s="127"/>
      <c r="AA25" s="127"/>
      <c r="AB25" s="127">
        <f>AB23/BD23</f>
        <v>0.24624478230401267</v>
      </c>
      <c r="AC25" s="127"/>
      <c r="AD25" s="127"/>
      <c r="AE25" s="127"/>
      <c r="AF25" s="127">
        <f>AF23/BD23</f>
        <v>0.51262910941165718</v>
      </c>
      <c r="AG25" s="127"/>
      <c r="AH25" s="127"/>
      <c r="AI25" s="127"/>
      <c r="AJ25" s="127">
        <f>AJ23/BD23</f>
        <v>0.16190853417019591</v>
      </c>
      <c r="AK25" s="127"/>
      <c r="AL25" s="127"/>
      <c r="AM25" s="127"/>
      <c r="AN25" s="127">
        <f>AN23/BD23</f>
        <v>0.23152859449742544</v>
      </c>
      <c r="AO25" s="127"/>
      <c r="AP25" s="127"/>
      <c r="AQ25" s="127"/>
      <c r="AR25" s="127">
        <f>AR23/BD23</f>
        <v>0.39343712866762132</v>
      </c>
      <c r="AS25" s="127"/>
      <c r="AT25" s="127"/>
      <c r="AU25" s="127"/>
      <c r="AV25" s="127">
        <f>AV23/BD23</f>
        <v>0.4755187227689589</v>
      </c>
      <c r="AW25" s="127"/>
      <c r="AX25" s="127"/>
      <c r="AY25" s="127"/>
      <c r="AZ25" s="127">
        <f>AZ23/BD23</f>
        <v>0.5244812772310411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[3]Sheet1!BO24</f>
        <v>2310</v>
      </c>
      <c r="BP26" s="165"/>
      <c r="BQ26" s="166"/>
      <c r="BR26" s="164">
        <f>[3]Sheet1!BR24</f>
        <v>2474</v>
      </c>
      <c r="BS26" s="165"/>
      <c r="BT26" s="166"/>
      <c r="BU26" s="164">
        <f>[3]Sheet1!BU24</f>
        <v>2669</v>
      </c>
      <c r="BV26" s="165"/>
      <c r="BW26" s="166"/>
      <c r="BX26" s="164">
        <f>[3]Sheet1!BX24</f>
        <v>5143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-1</v>
      </c>
      <c r="BP28" s="175"/>
      <c r="BQ28" s="175"/>
      <c r="BR28" s="175">
        <f>BR24-BR26</f>
        <v>-7</v>
      </c>
      <c r="BS28" s="175"/>
      <c r="BT28" s="175"/>
      <c r="BU28" s="175">
        <f>BU24-BU26</f>
        <v>-4</v>
      </c>
      <c r="BV28" s="175"/>
      <c r="BW28" s="175"/>
      <c r="BX28" s="175">
        <f>BX24-BX26</f>
        <v>-11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39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42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107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38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40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41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119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12</v>
      </c>
      <c r="M32" s="84"/>
      <c r="N32" s="84"/>
      <c r="O32" s="84"/>
      <c r="P32" s="84">
        <v>11</v>
      </c>
      <c r="Q32" s="84"/>
      <c r="R32" s="84"/>
      <c r="S32" s="84"/>
      <c r="T32" s="84">
        <f>L32+P32</f>
        <v>23</v>
      </c>
      <c r="U32" s="84"/>
      <c r="V32" s="84"/>
      <c r="W32" s="84"/>
      <c r="X32" s="84">
        <v>15</v>
      </c>
      <c r="Y32" s="84"/>
      <c r="Z32" s="84"/>
      <c r="AA32" s="84"/>
      <c r="AB32" s="84">
        <v>8</v>
      </c>
      <c r="AC32" s="84"/>
      <c r="AD32" s="84"/>
      <c r="AE32" s="84"/>
      <c r="AF32" s="84">
        <f>X32+AB32</f>
        <v>23</v>
      </c>
      <c r="AG32" s="84"/>
      <c r="AH32" s="84"/>
      <c r="AI32" s="84"/>
      <c r="AJ32" s="84">
        <v>3</v>
      </c>
      <c r="AK32" s="84"/>
      <c r="AL32" s="84"/>
      <c r="AM32" s="84"/>
      <c r="AN32" s="84">
        <v>3</v>
      </c>
      <c r="AO32" s="84"/>
      <c r="AP32" s="84"/>
      <c r="AQ32" s="84"/>
      <c r="AR32" s="84">
        <f>AJ32+AN32</f>
        <v>6</v>
      </c>
      <c r="AS32" s="84"/>
      <c r="AT32" s="84"/>
      <c r="AU32" s="84"/>
      <c r="AV32" s="84">
        <f>L32+X32+AJ32</f>
        <v>30</v>
      </c>
      <c r="AW32" s="84"/>
      <c r="AX32" s="84"/>
      <c r="AY32" s="84"/>
      <c r="AZ32" s="84">
        <f>P32+AB32+AN32</f>
        <v>22</v>
      </c>
      <c r="BA32" s="84"/>
      <c r="BB32" s="84"/>
      <c r="BC32" s="84"/>
      <c r="BD32" s="84">
        <f>T32+AF32+AR32</f>
        <v>52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118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[3]Sheet1!L35+L32</f>
        <v>232</v>
      </c>
      <c r="M35" s="84"/>
      <c r="N35" s="84"/>
      <c r="O35" s="84"/>
      <c r="P35" s="84">
        <f>[3]Sheet1!P35+P32</f>
        <v>182</v>
      </c>
      <c r="Q35" s="84"/>
      <c r="R35" s="84"/>
      <c r="S35" s="84"/>
      <c r="T35" s="84">
        <f>[3]Sheet1!T35+T32</f>
        <v>414</v>
      </c>
      <c r="U35" s="84"/>
      <c r="V35" s="84"/>
      <c r="W35" s="84"/>
      <c r="X35" s="84">
        <f>[3]Sheet1!X35+X32</f>
        <v>225</v>
      </c>
      <c r="Y35" s="84"/>
      <c r="Z35" s="84"/>
      <c r="AA35" s="84"/>
      <c r="AB35" s="84">
        <f>[3]Sheet1!AB35+AB32</f>
        <v>172</v>
      </c>
      <c r="AC35" s="84"/>
      <c r="AD35" s="84"/>
      <c r="AE35" s="84"/>
      <c r="AF35" s="84">
        <f>[3]Sheet1!AF35+AF32</f>
        <v>397</v>
      </c>
      <c r="AG35" s="84"/>
      <c r="AH35" s="84"/>
      <c r="AI35" s="84"/>
      <c r="AJ35" s="84">
        <f>[3]Sheet1!AJ35+AJ32</f>
        <v>74</v>
      </c>
      <c r="AK35" s="84"/>
      <c r="AL35" s="84"/>
      <c r="AM35" s="84"/>
      <c r="AN35" s="84">
        <f>[3]Sheet1!AN35+AN32</f>
        <v>59</v>
      </c>
      <c r="AO35" s="84"/>
      <c r="AP35" s="84"/>
      <c r="AQ35" s="84"/>
      <c r="AR35" s="84">
        <f>[3]Sheet1!AR35+AR32</f>
        <v>133</v>
      </c>
      <c r="AS35" s="84"/>
      <c r="AT35" s="84"/>
      <c r="AU35" s="84"/>
      <c r="AV35" s="84">
        <f>[3]Sheet1!AV35+AV32</f>
        <v>531</v>
      </c>
      <c r="AW35" s="84"/>
      <c r="AX35" s="84"/>
      <c r="AY35" s="84"/>
      <c r="AZ35" s="84">
        <f>[3]Sheet1!AZ35+AZ32</f>
        <v>413</v>
      </c>
      <c r="BA35" s="84"/>
      <c r="BB35" s="84"/>
      <c r="BC35" s="84"/>
      <c r="BD35" s="84">
        <f>[3]Sheet1!BD35+BD32</f>
        <v>944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47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48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43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46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40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41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2月1日～2月29日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16</v>
      </c>
      <c r="M40" s="84"/>
      <c r="N40" s="84"/>
      <c r="O40" s="84"/>
      <c r="P40" s="84">
        <v>25</v>
      </c>
      <c r="Q40" s="84"/>
      <c r="R40" s="84"/>
      <c r="S40" s="84"/>
      <c r="T40" s="84">
        <f>L40+P40</f>
        <v>41</v>
      </c>
      <c r="U40" s="84"/>
      <c r="V40" s="84"/>
      <c r="W40" s="84"/>
      <c r="X40" s="84">
        <v>15</v>
      </c>
      <c r="Y40" s="84"/>
      <c r="Z40" s="84"/>
      <c r="AA40" s="84"/>
      <c r="AB40" s="84">
        <v>13</v>
      </c>
      <c r="AC40" s="84"/>
      <c r="AD40" s="84"/>
      <c r="AE40" s="84"/>
      <c r="AF40" s="84">
        <f>X40+AB40</f>
        <v>28</v>
      </c>
      <c r="AG40" s="84"/>
      <c r="AH40" s="84"/>
      <c r="AI40" s="84"/>
      <c r="AJ40" s="84">
        <v>22</v>
      </c>
      <c r="AK40" s="84"/>
      <c r="AL40" s="84"/>
      <c r="AM40" s="84"/>
      <c r="AN40" s="84">
        <v>26</v>
      </c>
      <c r="AO40" s="84"/>
      <c r="AP40" s="84"/>
      <c r="AQ40" s="84"/>
      <c r="AR40" s="84">
        <f>SUM(AJ40:AQ41)</f>
        <v>48</v>
      </c>
      <c r="AS40" s="84"/>
      <c r="AT40" s="84"/>
      <c r="AU40" s="84"/>
      <c r="AV40" s="84">
        <f>L40+X40+AJ40</f>
        <v>53</v>
      </c>
      <c r="AW40" s="84"/>
      <c r="AX40" s="84"/>
      <c r="AY40" s="84"/>
      <c r="AZ40" s="84">
        <f>P40+AB40+AN40</f>
        <v>64</v>
      </c>
      <c r="BA40" s="84"/>
      <c r="BB40" s="84"/>
      <c r="BC40" s="84"/>
      <c r="BD40" s="84">
        <f>T40+AF40+AR40</f>
        <v>117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-23</v>
      </c>
      <c r="BP40" s="175"/>
      <c r="BQ40" s="175"/>
      <c r="BR40" s="175"/>
      <c r="BS40" s="175">
        <f>P9</f>
        <v>-42</v>
      </c>
      <c r="BT40" s="175"/>
      <c r="BU40" s="175"/>
      <c r="BV40" s="175"/>
      <c r="BW40" s="175">
        <f>S9</f>
        <v>-65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45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73"/>
      <c r="B43" s="97" t="str">
        <f>B35</f>
        <v>平成31年４月～令和2年2月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'[4]1月'!L43+L40</f>
        <v>227</v>
      </c>
      <c r="M43" s="84"/>
      <c r="N43" s="84"/>
      <c r="O43" s="84"/>
      <c r="P43" s="84">
        <f>'[4]1月'!P43+P40</f>
        <v>243</v>
      </c>
      <c r="Q43" s="84"/>
      <c r="R43" s="84"/>
      <c r="S43" s="84"/>
      <c r="T43" s="84">
        <f>'[4]1月'!T43+T40</f>
        <v>470</v>
      </c>
      <c r="U43" s="84"/>
      <c r="V43" s="84"/>
      <c r="W43" s="84"/>
      <c r="X43" s="84">
        <f>'[4]1月'!X43+X40</f>
        <v>258</v>
      </c>
      <c r="Y43" s="84"/>
      <c r="Z43" s="84"/>
      <c r="AA43" s="84"/>
      <c r="AB43" s="84">
        <f>'[4]1月'!AB43+AB40</f>
        <v>243</v>
      </c>
      <c r="AC43" s="84"/>
      <c r="AD43" s="84"/>
      <c r="AE43" s="84"/>
      <c r="AF43" s="84">
        <f>'[4]1月'!AF43+AF40</f>
        <v>501</v>
      </c>
      <c r="AG43" s="84"/>
      <c r="AH43" s="84"/>
      <c r="AI43" s="84"/>
      <c r="AJ43" s="84">
        <f>'[4]1月'!AJ43+AJ40</f>
        <v>306</v>
      </c>
      <c r="AK43" s="84"/>
      <c r="AL43" s="84"/>
      <c r="AM43" s="84"/>
      <c r="AN43" s="84">
        <f>'[4]1月'!AN43+AN40</f>
        <v>283</v>
      </c>
      <c r="AO43" s="84"/>
      <c r="AP43" s="84"/>
      <c r="AQ43" s="84"/>
      <c r="AR43" s="84">
        <f>'[4]1月'!AR43+AR40</f>
        <v>589</v>
      </c>
      <c r="AS43" s="84"/>
      <c r="AT43" s="84"/>
      <c r="AU43" s="84"/>
      <c r="AV43" s="84">
        <f>'[4]1月'!AV43+AV40</f>
        <v>791</v>
      </c>
      <c r="AW43" s="84"/>
      <c r="AX43" s="84"/>
      <c r="AY43" s="84"/>
      <c r="AZ43" s="84">
        <f>'[4]1月'!AZ43+AZ40</f>
        <v>769</v>
      </c>
      <c r="BA43" s="84"/>
      <c r="BB43" s="84"/>
      <c r="BC43" s="84"/>
      <c r="BD43" s="84">
        <f>'[4]1月'!BD43+BD40</f>
        <v>1560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'[4]1月'!BO43+BO40</f>
        <v>-260</v>
      </c>
      <c r="BP43" s="175"/>
      <c r="BQ43" s="175"/>
      <c r="BR43" s="175"/>
      <c r="BS43" s="175">
        <f>[3]Sheet1!BS43+BS40</f>
        <v>-356</v>
      </c>
      <c r="BT43" s="175"/>
      <c r="BU43" s="175"/>
      <c r="BV43" s="175"/>
      <c r="BW43" s="175">
        <f>SUM(BO43:BV43)</f>
        <v>-616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120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B42BD-C289-49EF-A49F-A552E6DF7618}">
  <dimension ref="A1:AMT52"/>
  <sheetViews>
    <sheetView tabSelected="1" zoomScale="120" zoomScaleNormal="120" workbookViewId="0">
      <selection activeCell="S7" sqref="S7:U8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121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49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50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51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80"/>
      <c r="W3" s="79"/>
      <c r="X3" s="80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82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16230</v>
      </c>
      <c r="K5" s="156"/>
      <c r="L5" s="157"/>
      <c r="M5" s="155">
        <v>15487</v>
      </c>
      <c r="N5" s="156"/>
      <c r="O5" s="157"/>
      <c r="P5" s="155">
        <v>17122</v>
      </c>
      <c r="Q5" s="156"/>
      <c r="R5" s="157"/>
      <c r="S5" s="149">
        <f>M5+P5</f>
        <v>32609</v>
      </c>
      <c r="T5" s="150"/>
      <c r="U5" s="151"/>
      <c r="V5" s="82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2686</v>
      </c>
      <c r="AF5" s="175"/>
      <c r="AG5" s="175"/>
      <c r="AH5" s="175">
        <v>2192</v>
      </c>
      <c r="AI5" s="175"/>
      <c r="AJ5" s="175"/>
      <c r="AK5" s="175">
        <v>2607</v>
      </c>
      <c r="AL5" s="175"/>
      <c r="AM5" s="175"/>
      <c r="AN5" s="175">
        <f>AH5+AK5</f>
        <v>4799</v>
      </c>
      <c r="AO5" s="175"/>
      <c r="AP5" s="175"/>
      <c r="AQ5" s="175">
        <v>2135</v>
      </c>
      <c r="AR5" s="175"/>
      <c r="AS5" s="175"/>
      <c r="AT5" s="175">
        <v>1897</v>
      </c>
      <c r="AU5" s="175"/>
      <c r="AV5" s="175"/>
      <c r="AW5" s="175">
        <v>2172</v>
      </c>
      <c r="AX5" s="175"/>
      <c r="AY5" s="175"/>
      <c r="AZ5" s="175">
        <f>AT5+AW5</f>
        <v>4069</v>
      </c>
      <c r="BA5" s="175"/>
      <c r="BB5" s="175"/>
      <c r="BC5" s="175">
        <v>3849</v>
      </c>
      <c r="BD5" s="175"/>
      <c r="BE5" s="175"/>
      <c r="BF5" s="175">
        <v>3571</v>
      </c>
      <c r="BG5" s="175"/>
      <c r="BH5" s="175"/>
      <c r="BI5" s="175">
        <v>4039</v>
      </c>
      <c r="BJ5" s="175"/>
      <c r="BK5" s="175"/>
      <c r="BL5" s="175">
        <f>SUM(BF5:BK6)</f>
        <v>7610</v>
      </c>
      <c r="BM5" s="175"/>
      <c r="BN5" s="175"/>
      <c r="BO5" s="175">
        <f>SUM(BO14,BO24)</f>
        <v>2852</v>
      </c>
      <c r="BP5" s="175"/>
      <c r="BQ5" s="175"/>
      <c r="BR5" s="175">
        <f>SUM(BR14,BR24)</f>
        <v>2917</v>
      </c>
      <c r="BS5" s="175"/>
      <c r="BT5" s="175"/>
      <c r="BU5" s="175">
        <f>SUM(BU14,BU24)</f>
        <v>3141</v>
      </c>
      <c r="BV5" s="175"/>
      <c r="BW5" s="175"/>
      <c r="BX5" s="175">
        <f>BR5+BU5</f>
        <v>6058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122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82"/>
      <c r="W6" s="132" t="str">
        <f>B6</f>
        <v>令和2年3月末現在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v>16290</v>
      </c>
      <c r="K7" s="156"/>
      <c r="L7" s="157"/>
      <c r="M7" s="155">
        <v>15607</v>
      </c>
      <c r="N7" s="156"/>
      <c r="O7" s="157"/>
      <c r="P7" s="155">
        <v>17214</v>
      </c>
      <c r="Q7" s="156"/>
      <c r="R7" s="157"/>
      <c r="S7" s="149">
        <f>M7+P7</f>
        <v>32821</v>
      </c>
      <c r="T7" s="150"/>
      <c r="U7" s="151"/>
      <c r="V7" s="82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'2月'!AE5</f>
        <v>2691</v>
      </c>
      <c r="AF7" s="175"/>
      <c r="AG7" s="175"/>
      <c r="AH7" s="176">
        <f>'2月'!AH5</f>
        <v>2199</v>
      </c>
      <c r="AI7" s="175"/>
      <c r="AJ7" s="175"/>
      <c r="AK7" s="176">
        <f>'2月'!AK5</f>
        <v>2633</v>
      </c>
      <c r="AL7" s="175"/>
      <c r="AM7" s="175"/>
      <c r="AN7" s="176">
        <f>'2月'!AN5</f>
        <v>4832</v>
      </c>
      <c r="AO7" s="175"/>
      <c r="AP7" s="175"/>
      <c r="AQ7" s="176">
        <f>'2月'!AQ5</f>
        <v>2147</v>
      </c>
      <c r="AR7" s="175"/>
      <c r="AS7" s="175"/>
      <c r="AT7" s="176">
        <f>'2月'!AT5</f>
        <v>1926</v>
      </c>
      <c r="AU7" s="175"/>
      <c r="AV7" s="175"/>
      <c r="AW7" s="176">
        <f>'2月'!AW5</f>
        <v>2188</v>
      </c>
      <c r="AX7" s="175"/>
      <c r="AY7" s="175"/>
      <c r="AZ7" s="176">
        <f>'2月'!AZ5</f>
        <v>4114</v>
      </c>
      <c r="BA7" s="175"/>
      <c r="BB7" s="175"/>
      <c r="BC7" s="176">
        <f>'2月'!BC5</f>
        <v>3867</v>
      </c>
      <c r="BD7" s="175"/>
      <c r="BE7" s="175"/>
      <c r="BF7" s="176">
        <f>'2月'!BF5</f>
        <v>3602</v>
      </c>
      <c r="BG7" s="175"/>
      <c r="BH7" s="175"/>
      <c r="BI7" s="176">
        <f>'2月'!BI5</f>
        <v>4061</v>
      </c>
      <c r="BJ7" s="175"/>
      <c r="BK7" s="175"/>
      <c r="BL7" s="176">
        <f>'2月'!BL5</f>
        <v>7663</v>
      </c>
      <c r="BM7" s="175"/>
      <c r="BN7" s="175"/>
      <c r="BO7" s="176">
        <f>'2月'!BO5</f>
        <v>2847</v>
      </c>
      <c r="BP7" s="175"/>
      <c r="BQ7" s="175"/>
      <c r="BR7" s="176">
        <f>'2月'!BR5</f>
        <v>2930</v>
      </c>
      <c r="BS7" s="175"/>
      <c r="BT7" s="175"/>
      <c r="BU7" s="176">
        <f>'2月'!BU5</f>
        <v>3160</v>
      </c>
      <c r="BV7" s="175"/>
      <c r="BW7" s="175"/>
      <c r="BX7" s="176">
        <f>'2月'!BX5</f>
        <v>6090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123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82"/>
      <c r="W8" s="132" t="str">
        <f>B8</f>
        <v>令和2年2月末現在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6"/>
      <c r="AO8" s="175"/>
      <c r="AP8" s="175"/>
      <c r="AQ8" s="176"/>
      <c r="AR8" s="175"/>
      <c r="AS8" s="175"/>
      <c r="AT8" s="176"/>
      <c r="AU8" s="175"/>
      <c r="AV8" s="175"/>
      <c r="AW8" s="176"/>
      <c r="AX8" s="175"/>
      <c r="AY8" s="175"/>
      <c r="AZ8" s="176"/>
      <c r="BA8" s="175"/>
      <c r="BB8" s="175"/>
      <c r="BC8" s="176"/>
      <c r="BD8" s="175"/>
      <c r="BE8" s="175"/>
      <c r="BF8" s="176"/>
      <c r="BG8" s="175"/>
      <c r="BH8" s="175"/>
      <c r="BI8" s="176"/>
      <c r="BJ8" s="175"/>
      <c r="BK8" s="175"/>
      <c r="BL8" s="176"/>
      <c r="BM8" s="175"/>
      <c r="BN8" s="175"/>
      <c r="BO8" s="176"/>
      <c r="BP8" s="175"/>
      <c r="BQ8" s="175"/>
      <c r="BR8" s="176"/>
      <c r="BS8" s="175"/>
      <c r="BT8" s="175"/>
      <c r="BU8" s="176"/>
      <c r="BV8" s="175"/>
      <c r="BW8" s="175"/>
      <c r="BX8" s="176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-60</v>
      </c>
      <c r="K9" s="162"/>
      <c r="L9" s="163"/>
      <c r="M9" s="161">
        <f t="shared" ref="M9" si="0">M5-M7</f>
        <v>-120</v>
      </c>
      <c r="N9" s="162"/>
      <c r="O9" s="163"/>
      <c r="P9" s="161">
        <f t="shared" ref="P9" si="1">P5-P7</f>
        <v>-92</v>
      </c>
      <c r="Q9" s="162"/>
      <c r="R9" s="163"/>
      <c r="S9" s="161">
        <f t="shared" ref="S9" si="2">S5-S7</f>
        <v>-212</v>
      </c>
      <c r="T9" s="162"/>
      <c r="U9" s="163"/>
      <c r="V9" s="82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-5</v>
      </c>
      <c r="AF9" s="175"/>
      <c r="AG9" s="175"/>
      <c r="AH9" s="175">
        <f>AH5-AH7</f>
        <v>-7</v>
      </c>
      <c r="AI9" s="175"/>
      <c r="AJ9" s="175"/>
      <c r="AK9" s="175">
        <f>AK5-AK7</f>
        <v>-26</v>
      </c>
      <c r="AL9" s="175"/>
      <c r="AM9" s="175"/>
      <c r="AN9" s="175">
        <f>AN5-AN7</f>
        <v>-33</v>
      </c>
      <c r="AO9" s="175"/>
      <c r="AP9" s="175"/>
      <c r="AQ9" s="175">
        <f>AQ5-AQ7</f>
        <v>-12</v>
      </c>
      <c r="AR9" s="175"/>
      <c r="AS9" s="175"/>
      <c r="AT9" s="175">
        <f>AT5-AT7</f>
        <v>-29</v>
      </c>
      <c r="AU9" s="175"/>
      <c r="AV9" s="175"/>
      <c r="AW9" s="175">
        <f>AW5-AW7</f>
        <v>-16</v>
      </c>
      <c r="AX9" s="175"/>
      <c r="AY9" s="175"/>
      <c r="AZ9" s="175">
        <f>AZ5-AZ7</f>
        <v>-45</v>
      </c>
      <c r="BA9" s="175"/>
      <c r="BB9" s="175"/>
      <c r="BC9" s="175">
        <f>BC5-BC7</f>
        <v>-18</v>
      </c>
      <c r="BD9" s="175"/>
      <c r="BE9" s="175"/>
      <c r="BF9" s="175">
        <f>BF5-BF7</f>
        <v>-31</v>
      </c>
      <c r="BG9" s="175"/>
      <c r="BH9" s="175"/>
      <c r="BI9" s="175">
        <f>BI5-BI7</f>
        <v>-22</v>
      </c>
      <c r="BJ9" s="175"/>
      <c r="BK9" s="175"/>
      <c r="BL9" s="175">
        <f>BL5-BL7</f>
        <v>-53</v>
      </c>
      <c r="BM9" s="175"/>
      <c r="BN9" s="175"/>
      <c r="BO9" s="175">
        <f>BO5-BO7</f>
        <v>5</v>
      </c>
      <c r="BP9" s="175"/>
      <c r="BQ9" s="175"/>
      <c r="BR9" s="175">
        <f>BR5-BR7</f>
        <v>-13</v>
      </c>
      <c r="BS9" s="175"/>
      <c r="BT9" s="175"/>
      <c r="BU9" s="175">
        <f>BU5-BU7</f>
        <v>-19</v>
      </c>
      <c r="BV9" s="175"/>
      <c r="BW9" s="175"/>
      <c r="BX9" s="175">
        <f>BX5-BX7</f>
        <v>-32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52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53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54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55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81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40" t="s">
        <v>122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1864</v>
      </c>
      <c r="T14" s="150"/>
      <c r="U14" s="151"/>
      <c r="V14" s="149">
        <v>1859</v>
      </c>
      <c r="W14" s="150"/>
      <c r="X14" s="151"/>
      <c r="Y14" s="149">
        <v>1921</v>
      </c>
      <c r="Z14" s="150"/>
      <c r="AA14" s="151"/>
      <c r="AB14" s="149">
        <f>V14+Y14</f>
        <v>3780</v>
      </c>
      <c r="AC14" s="150"/>
      <c r="AD14" s="151"/>
      <c r="AE14" s="149">
        <v>528</v>
      </c>
      <c r="AF14" s="150"/>
      <c r="AG14" s="151"/>
      <c r="AH14" s="149">
        <v>560</v>
      </c>
      <c r="AI14" s="150"/>
      <c r="AJ14" s="151"/>
      <c r="AK14" s="149">
        <v>597</v>
      </c>
      <c r="AL14" s="150"/>
      <c r="AM14" s="151"/>
      <c r="AN14" s="149">
        <f>AH14+AK14</f>
        <v>1157</v>
      </c>
      <c r="AO14" s="150"/>
      <c r="AP14" s="151"/>
      <c r="AQ14" s="149">
        <v>694</v>
      </c>
      <c r="AR14" s="150"/>
      <c r="AS14" s="151"/>
      <c r="AT14" s="149">
        <v>768</v>
      </c>
      <c r="AU14" s="150"/>
      <c r="AV14" s="151"/>
      <c r="AW14" s="149">
        <v>821</v>
      </c>
      <c r="AX14" s="150"/>
      <c r="AY14" s="151"/>
      <c r="AZ14" s="149">
        <f>AT14+AW14</f>
        <v>1589</v>
      </c>
      <c r="BA14" s="150"/>
      <c r="BB14" s="151"/>
      <c r="BC14" s="149">
        <v>1622</v>
      </c>
      <c r="BD14" s="150"/>
      <c r="BE14" s="151"/>
      <c r="BF14" s="149">
        <v>1723</v>
      </c>
      <c r="BG14" s="150"/>
      <c r="BH14" s="151"/>
      <c r="BI14" s="149">
        <v>1824</v>
      </c>
      <c r="BJ14" s="150"/>
      <c r="BK14" s="151"/>
      <c r="BL14" s="149">
        <f>BF14+BI14</f>
        <v>3547</v>
      </c>
      <c r="BM14" s="150"/>
      <c r="BN14" s="151"/>
      <c r="BO14" s="177">
        <v>537</v>
      </c>
      <c r="BP14" s="165"/>
      <c r="BQ14" s="166"/>
      <c r="BR14" s="164">
        <v>458</v>
      </c>
      <c r="BS14" s="165"/>
      <c r="BT14" s="166"/>
      <c r="BU14" s="164">
        <v>489</v>
      </c>
      <c r="BV14" s="165"/>
      <c r="BW14" s="166"/>
      <c r="BX14" s="164">
        <f>BR14+BU14</f>
        <v>947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令和2年3月末現在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68</v>
      </c>
      <c r="C16" s="110"/>
      <c r="D16" s="111"/>
      <c r="E16" s="109">
        <v>182</v>
      </c>
      <c r="F16" s="110"/>
      <c r="G16" s="111"/>
      <c r="H16" s="109">
        <f>B16+E16</f>
        <v>250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'[5]2月'!S14</f>
        <v>1847</v>
      </c>
      <c r="T16" s="84"/>
      <c r="U16" s="84"/>
      <c r="V16" s="84">
        <f>'[5]2月'!V14</f>
        <v>1869</v>
      </c>
      <c r="W16" s="84"/>
      <c r="X16" s="84"/>
      <c r="Y16" s="84">
        <f>'[5]2月'!Y14</f>
        <v>1909</v>
      </c>
      <c r="Z16" s="84"/>
      <c r="AA16" s="84"/>
      <c r="AB16" s="84">
        <f>'[5]2月'!AB14</f>
        <v>3778</v>
      </c>
      <c r="AC16" s="84"/>
      <c r="AD16" s="84"/>
      <c r="AE16" s="84">
        <f>'[5]2月'!AE14</f>
        <v>532</v>
      </c>
      <c r="AF16" s="84"/>
      <c r="AG16" s="84"/>
      <c r="AH16" s="84">
        <f>'[5]2月'!AH14</f>
        <v>566</v>
      </c>
      <c r="AI16" s="84"/>
      <c r="AJ16" s="84"/>
      <c r="AK16" s="84">
        <f>'[5]2月'!AK14</f>
        <v>601</v>
      </c>
      <c r="AL16" s="84"/>
      <c r="AM16" s="84"/>
      <c r="AN16" s="84">
        <f>'[5]2月'!AN14</f>
        <v>1167</v>
      </c>
      <c r="AO16" s="84"/>
      <c r="AP16" s="84"/>
      <c r="AQ16" s="84">
        <f>'[5]2月'!AQ14</f>
        <v>695</v>
      </c>
      <c r="AR16" s="84"/>
      <c r="AS16" s="84"/>
      <c r="AT16" s="84">
        <f>'[5]2月'!AT14</f>
        <v>772</v>
      </c>
      <c r="AU16" s="84"/>
      <c r="AV16" s="84"/>
      <c r="AW16" s="84">
        <f>'[5]2月'!AW14</f>
        <v>823</v>
      </c>
      <c r="AX16" s="84"/>
      <c r="AY16" s="84"/>
      <c r="AZ16" s="84">
        <f>'[5]2月'!AZ14</f>
        <v>1595</v>
      </c>
      <c r="BA16" s="84"/>
      <c r="BB16" s="84"/>
      <c r="BC16" s="84">
        <f>'[5]2月'!BC14</f>
        <v>1631</v>
      </c>
      <c r="BD16" s="84"/>
      <c r="BE16" s="84"/>
      <c r="BF16" s="84">
        <f>'[5]2月'!BF14</f>
        <v>1743</v>
      </c>
      <c r="BG16" s="84"/>
      <c r="BH16" s="84"/>
      <c r="BI16" s="84">
        <f>'[5]2月'!BI14</f>
        <v>1839</v>
      </c>
      <c r="BJ16" s="84"/>
      <c r="BK16" s="84"/>
      <c r="BL16" s="84">
        <f>'[5]2月'!BL14</f>
        <v>3582</v>
      </c>
      <c r="BM16" s="84"/>
      <c r="BN16" s="84"/>
      <c r="BO16" s="84">
        <f>'[5]2月'!BO14</f>
        <v>538</v>
      </c>
      <c r="BP16" s="84"/>
      <c r="BQ16" s="84"/>
      <c r="BR16" s="84">
        <f>'[5]2月'!BR14</f>
        <v>463</v>
      </c>
      <c r="BS16" s="84"/>
      <c r="BT16" s="84"/>
      <c r="BU16" s="84">
        <f>'[5]2月'!BU14</f>
        <v>495</v>
      </c>
      <c r="BV16" s="84"/>
      <c r="BW16" s="84"/>
      <c r="BX16" s="84">
        <f>'[5]2月'!BX14</f>
        <v>958</v>
      </c>
      <c r="BY16" s="84"/>
      <c r="BZ16" s="84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令和2年2月末現在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17</v>
      </c>
      <c r="T18" s="84"/>
      <c r="U18" s="84"/>
      <c r="V18" s="84">
        <f t="shared" ref="V18" si="3">V14-V16</f>
        <v>-10</v>
      </c>
      <c r="W18" s="84"/>
      <c r="X18" s="84"/>
      <c r="Y18" s="84">
        <f t="shared" ref="Y18" si="4">Y14-Y16</f>
        <v>12</v>
      </c>
      <c r="Z18" s="84"/>
      <c r="AA18" s="84"/>
      <c r="AB18" s="84">
        <f t="shared" ref="AB18" si="5">AB14-AB16</f>
        <v>2</v>
      </c>
      <c r="AC18" s="84"/>
      <c r="AD18" s="84"/>
      <c r="AE18" s="84">
        <f t="shared" ref="AE18" si="6">AE14-AE16</f>
        <v>-4</v>
      </c>
      <c r="AF18" s="84"/>
      <c r="AG18" s="84"/>
      <c r="AH18" s="84">
        <f t="shared" ref="AH18" si="7">AH14-AH16</f>
        <v>-6</v>
      </c>
      <c r="AI18" s="84"/>
      <c r="AJ18" s="84"/>
      <c r="AK18" s="84">
        <f t="shared" ref="AK18" si="8">AK14-AK16</f>
        <v>-4</v>
      </c>
      <c r="AL18" s="84"/>
      <c r="AM18" s="84"/>
      <c r="AN18" s="84">
        <f t="shared" ref="AN18" si="9">AN14-AN16</f>
        <v>-10</v>
      </c>
      <c r="AO18" s="84"/>
      <c r="AP18" s="84"/>
      <c r="AQ18" s="84">
        <f t="shared" ref="AQ18" si="10">AQ14-AQ16</f>
        <v>-1</v>
      </c>
      <c r="AR18" s="84"/>
      <c r="AS18" s="84"/>
      <c r="AT18" s="84">
        <f t="shared" ref="AT18" si="11">AT14-AT16</f>
        <v>-4</v>
      </c>
      <c r="AU18" s="84"/>
      <c r="AV18" s="84"/>
      <c r="AW18" s="84">
        <f t="shared" ref="AW18" si="12">AW14-AW16</f>
        <v>-2</v>
      </c>
      <c r="AX18" s="84"/>
      <c r="AY18" s="84"/>
      <c r="AZ18" s="84">
        <f t="shared" ref="AZ18" si="13">AZ14-AZ16</f>
        <v>-6</v>
      </c>
      <c r="BA18" s="84"/>
      <c r="BB18" s="84"/>
      <c r="BC18" s="84">
        <f t="shared" ref="BC18" si="14">BC14-BC16</f>
        <v>-9</v>
      </c>
      <c r="BD18" s="84"/>
      <c r="BE18" s="84"/>
      <c r="BF18" s="84">
        <f t="shared" ref="BF18" si="15">BF14-BF16</f>
        <v>-20</v>
      </c>
      <c r="BG18" s="84"/>
      <c r="BH18" s="84"/>
      <c r="BI18" s="84">
        <f t="shared" ref="BI18" si="16">BI14-BI16</f>
        <v>-15</v>
      </c>
      <c r="BJ18" s="84"/>
      <c r="BK18" s="84"/>
      <c r="BL18" s="84">
        <f t="shared" ref="BL18" si="17">BL14-BL16</f>
        <v>-35</v>
      </c>
      <c r="BM18" s="84"/>
      <c r="BN18" s="84"/>
      <c r="BO18" s="176">
        <f>BO14-BO16</f>
        <v>-1</v>
      </c>
      <c r="BP18" s="175"/>
      <c r="BQ18" s="175"/>
      <c r="BR18" s="175">
        <f>BR14-BR16</f>
        <v>-5</v>
      </c>
      <c r="BS18" s="175"/>
      <c r="BT18" s="175"/>
      <c r="BU18" s="175">
        <f>BU14-BU16</f>
        <v>-6</v>
      </c>
      <c r="BV18" s="175"/>
      <c r="BW18" s="175"/>
      <c r="BX18" s="175">
        <f>BX14-BX16</f>
        <v>-11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34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35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36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37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80"/>
      <c r="BI21" s="80"/>
      <c r="BJ21" s="80"/>
      <c r="BK21" s="80"/>
      <c r="BL21" s="80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80"/>
      <c r="BI22" s="80"/>
      <c r="BJ22" s="80"/>
      <c r="BK22" s="80"/>
      <c r="BL22" s="80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1535</v>
      </c>
      <c r="M23" s="128"/>
      <c r="N23" s="128"/>
      <c r="O23" s="128"/>
      <c r="P23" s="128">
        <v>1520</v>
      </c>
      <c r="Q23" s="128"/>
      <c r="R23" s="128"/>
      <c r="S23" s="128"/>
      <c r="T23" s="128">
        <f>L23+P23</f>
        <v>3055</v>
      </c>
      <c r="U23" s="128"/>
      <c r="V23" s="128"/>
      <c r="W23" s="128"/>
      <c r="X23" s="128">
        <v>8642</v>
      </c>
      <c r="Y23" s="128"/>
      <c r="Z23" s="128"/>
      <c r="AA23" s="128"/>
      <c r="AB23" s="128">
        <v>8017</v>
      </c>
      <c r="AC23" s="128"/>
      <c r="AD23" s="128"/>
      <c r="AE23" s="128"/>
      <c r="AF23" s="128">
        <f>X23+AB23</f>
        <v>16659</v>
      </c>
      <c r="AG23" s="128"/>
      <c r="AH23" s="128"/>
      <c r="AI23" s="128"/>
      <c r="AJ23" s="128">
        <v>5310</v>
      </c>
      <c r="AK23" s="128"/>
      <c r="AL23" s="128"/>
      <c r="AM23" s="128"/>
      <c r="AN23" s="128">
        <v>7585</v>
      </c>
      <c r="AO23" s="128"/>
      <c r="AP23" s="128"/>
      <c r="AQ23" s="128"/>
      <c r="AR23" s="128">
        <f>AJ23+AN23</f>
        <v>12895</v>
      </c>
      <c r="AS23" s="128"/>
      <c r="AT23" s="128"/>
      <c r="AU23" s="128"/>
      <c r="AV23" s="128">
        <f>SUM(L23,X23,AJ23)</f>
        <v>15487</v>
      </c>
      <c r="AW23" s="128"/>
      <c r="AX23" s="128"/>
      <c r="AY23" s="128"/>
      <c r="AZ23" s="128">
        <f>SUM(P23,AB23,AN23)</f>
        <v>17122</v>
      </c>
      <c r="BA23" s="128"/>
      <c r="BB23" s="128"/>
      <c r="BC23" s="128"/>
      <c r="BD23" s="84">
        <f>AV23+AZ23</f>
        <v>32609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2315</v>
      </c>
      <c r="BP24" s="175"/>
      <c r="BQ24" s="175"/>
      <c r="BR24" s="175">
        <v>2459</v>
      </c>
      <c r="BS24" s="175"/>
      <c r="BT24" s="175"/>
      <c r="BU24" s="175">
        <v>2652</v>
      </c>
      <c r="BV24" s="175"/>
      <c r="BW24" s="175"/>
      <c r="BX24" s="175">
        <f>BR24+BU24</f>
        <v>5111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30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4.7072893986322792E-2</v>
      </c>
      <c r="M25" s="127"/>
      <c r="N25" s="127"/>
      <c r="O25" s="127"/>
      <c r="P25" s="127">
        <f>P23/BD23</f>
        <v>4.6612898279616059E-2</v>
      </c>
      <c r="Q25" s="127"/>
      <c r="R25" s="127"/>
      <c r="S25" s="127"/>
      <c r="T25" s="127">
        <f>T23/BD23</f>
        <v>9.3685792265938858E-2</v>
      </c>
      <c r="U25" s="127"/>
      <c r="V25" s="127"/>
      <c r="W25" s="127"/>
      <c r="X25" s="127">
        <f>X23/BD23</f>
        <v>0.26501885982397499</v>
      </c>
      <c r="Y25" s="127"/>
      <c r="Z25" s="127"/>
      <c r="AA25" s="127"/>
      <c r="AB25" s="127">
        <f>AB23/BD23</f>
        <v>0.24585237204452759</v>
      </c>
      <c r="AC25" s="127"/>
      <c r="AD25" s="127"/>
      <c r="AE25" s="127"/>
      <c r="AF25" s="127">
        <f>AF23/BD23</f>
        <v>0.51087123186850258</v>
      </c>
      <c r="AG25" s="127"/>
      <c r="AH25" s="127"/>
      <c r="AI25" s="127"/>
      <c r="AJ25" s="127">
        <f>AJ23/BD23</f>
        <v>0.16283848017418504</v>
      </c>
      <c r="AK25" s="127"/>
      <c r="AL25" s="127"/>
      <c r="AM25" s="127"/>
      <c r="AN25" s="127">
        <f>AN23/BD23</f>
        <v>0.23260449569137354</v>
      </c>
      <c r="AO25" s="127"/>
      <c r="AP25" s="127"/>
      <c r="AQ25" s="127"/>
      <c r="AR25" s="127">
        <f>AR23/BD23</f>
        <v>0.3954429758655586</v>
      </c>
      <c r="AS25" s="127"/>
      <c r="AT25" s="127"/>
      <c r="AU25" s="127"/>
      <c r="AV25" s="127">
        <f>AV23/BD23</f>
        <v>0.47493023398448281</v>
      </c>
      <c r="AW25" s="127"/>
      <c r="AX25" s="127"/>
      <c r="AY25" s="127"/>
      <c r="AZ25" s="127">
        <f>AZ23/BD23</f>
        <v>0.52506976601551714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'[5]2月'!BO24</f>
        <v>2309</v>
      </c>
      <c r="BP26" s="165"/>
      <c r="BQ26" s="166"/>
      <c r="BR26" s="164">
        <f>'[5]2月'!BR24</f>
        <v>2467</v>
      </c>
      <c r="BS26" s="165"/>
      <c r="BT26" s="166"/>
      <c r="BU26" s="164">
        <f>'[5]2月'!BU24</f>
        <v>2665</v>
      </c>
      <c r="BV26" s="165"/>
      <c r="BW26" s="166"/>
      <c r="BX26" s="164">
        <f>[3]Sheet1!BX24</f>
        <v>5143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6</v>
      </c>
      <c r="BP28" s="175"/>
      <c r="BQ28" s="175"/>
      <c r="BR28" s="175">
        <f>BR24-BR26</f>
        <v>-8</v>
      </c>
      <c r="BS28" s="175"/>
      <c r="BT28" s="175"/>
      <c r="BU28" s="175">
        <f>BU24-BU26</f>
        <v>-13</v>
      </c>
      <c r="BV28" s="175"/>
      <c r="BW28" s="175"/>
      <c r="BX28" s="175">
        <f>BX24-BX26</f>
        <v>-32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39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42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107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38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40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41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124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47</v>
      </c>
      <c r="M32" s="84"/>
      <c r="N32" s="84"/>
      <c r="O32" s="84"/>
      <c r="P32" s="84">
        <v>47</v>
      </c>
      <c r="Q32" s="84"/>
      <c r="R32" s="84"/>
      <c r="S32" s="84"/>
      <c r="T32" s="84">
        <f>L32+P32</f>
        <v>94</v>
      </c>
      <c r="U32" s="84"/>
      <c r="V32" s="84"/>
      <c r="W32" s="84"/>
      <c r="X32" s="84">
        <v>41</v>
      </c>
      <c r="Y32" s="84"/>
      <c r="Z32" s="84"/>
      <c r="AA32" s="84"/>
      <c r="AB32" s="84">
        <v>28</v>
      </c>
      <c r="AC32" s="84"/>
      <c r="AD32" s="84"/>
      <c r="AE32" s="84"/>
      <c r="AF32" s="84">
        <f>X32+AB32</f>
        <v>69</v>
      </c>
      <c r="AG32" s="84"/>
      <c r="AH32" s="84"/>
      <c r="AI32" s="84"/>
      <c r="AJ32" s="84">
        <v>5</v>
      </c>
      <c r="AK32" s="84"/>
      <c r="AL32" s="84"/>
      <c r="AM32" s="84"/>
      <c r="AN32" s="84">
        <v>9</v>
      </c>
      <c r="AO32" s="84"/>
      <c r="AP32" s="84"/>
      <c r="AQ32" s="84"/>
      <c r="AR32" s="84">
        <f>AJ32+AN32</f>
        <v>14</v>
      </c>
      <c r="AS32" s="84"/>
      <c r="AT32" s="84"/>
      <c r="AU32" s="84"/>
      <c r="AV32" s="84">
        <f>L32+X32+AJ32</f>
        <v>93</v>
      </c>
      <c r="AW32" s="84"/>
      <c r="AX32" s="84"/>
      <c r="AY32" s="84"/>
      <c r="AZ32" s="84">
        <f>P32+AB32+AN32</f>
        <v>84</v>
      </c>
      <c r="BA32" s="84"/>
      <c r="BB32" s="84"/>
      <c r="BC32" s="84"/>
      <c r="BD32" s="84">
        <f>T32+AF32+AR32</f>
        <v>177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125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'[5]2月'!L35+L32</f>
        <v>279</v>
      </c>
      <c r="M35" s="84"/>
      <c r="N35" s="84"/>
      <c r="O35" s="84"/>
      <c r="P35" s="84">
        <f>'[5]2月'!P35+P32</f>
        <v>229</v>
      </c>
      <c r="Q35" s="84"/>
      <c r="R35" s="84"/>
      <c r="S35" s="84"/>
      <c r="T35" s="84">
        <f>'[5]2月'!T35+T32</f>
        <v>508</v>
      </c>
      <c r="U35" s="84"/>
      <c r="V35" s="84"/>
      <c r="W35" s="84"/>
      <c r="X35" s="84">
        <f>'[5]2月'!X35+X32</f>
        <v>266</v>
      </c>
      <c r="Y35" s="84"/>
      <c r="Z35" s="84"/>
      <c r="AA35" s="84"/>
      <c r="AB35" s="84">
        <f>'[5]2月'!AB35+AB32</f>
        <v>200</v>
      </c>
      <c r="AC35" s="84"/>
      <c r="AD35" s="84"/>
      <c r="AE35" s="84"/>
      <c r="AF35" s="84">
        <f>'[5]2月'!AF35+AF32</f>
        <v>466</v>
      </c>
      <c r="AG35" s="84"/>
      <c r="AH35" s="84"/>
      <c r="AI35" s="84"/>
      <c r="AJ35" s="84">
        <f>'[5]2月'!AJ35+AJ32</f>
        <v>79</v>
      </c>
      <c r="AK35" s="84"/>
      <c r="AL35" s="84"/>
      <c r="AM35" s="84"/>
      <c r="AN35" s="84">
        <f>'[5]2月'!AN35+AN32</f>
        <v>68</v>
      </c>
      <c r="AO35" s="84"/>
      <c r="AP35" s="84"/>
      <c r="AQ35" s="84"/>
      <c r="AR35" s="84">
        <f>'[5]2月'!AR35+AR32</f>
        <v>147</v>
      </c>
      <c r="AS35" s="84"/>
      <c r="AT35" s="84"/>
      <c r="AU35" s="84"/>
      <c r="AV35" s="84">
        <f>'[5]2月'!AV35+AV32</f>
        <v>624</v>
      </c>
      <c r="AW35" s="84"/>
      <c r="AX35" s="84"/>
      <c r="AY35" s="84"/>
      <c r="AZ35" s="84">
        <f>'[5]2月'!AZ35+AZ32</f>
        <v>497</v>
      </c>
      <c r="BA35" s="84"/>
      <c r="BB35" s="84"/>
      <c r="BC35" s="84"/>
      <c r="BD35" s="84">
        <f>'[5]2月'!BD35+BD32</f>
        <v>1121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47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48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43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46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40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41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３月１日～３月31日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93</v>
      </c>
      <c r="M40" s="84"/>
      <c r="N40" s="84"/>
      <c r="O40" s="84"/>
      <c r="P40" s="84">
        <v>73</v>
      </c>
      <c r="Q40" s="84"/>
      <c r="R40" s="84"/>
      <c r="S40" s="84"/>
      <c r="T40" s="84">
        <f>L40+P40</f>
        <v>166</v>
      </c>
      <c r="U40" s="84"/>
      <c r="V40" s="84"/>
      <c r="W40" s="84"/>
      <c r="X40" s="84">
        <v>96</v>
      </c>
      <c r="Y40" s="84"/>
      <c r="Z40" s="84"/>
      <c r="AA40" s="84"/>
      <c r="AB40" s="84">
        <v>71</v>
      </c>
      <c r="AC40" s="84"/>
      <c r="AD40" s="84"/>
      <c r="AE40" s="84"/>
      <c r="AF40" s="84">
        <f>X40+AB40</f>
        <v>167</v>
      </c>
      <c r="AG40" s="84"/>
      <c r="AH40" s="84"/>
      <c r="AI40" s="84"/>
      <c r="AJ40" s="84">
        <v>24</v>
      </c>
      <c r="AK40" s="84"/>
      <c r="AL40" s="84"/>
      <c r="AM40" s="84"/>
      <c r="AN40" s="84">
        <v>32</v>
      </c>
      <c r="AO40" s="84"/>
      <c r="AP40" s="84"/>
      <c r="AQ40" s="84"/>
      <c r="AR40" s="84">
        <f>SUM(AJ40:AQ41)</f>
        <v>56</v>
      </c>
      <c r="AS40" s="84"/>
      <c r="AT40" s="84"/>
      <c r="AU40" s="84"/>
      <c r="AV40" s="84">
        <f>L40+X40+AJ40</f>
        <v>213</v>
      </c>
      <c r="AW40" s="84"/>
      <c r="AX40" s="84"/>
      <c r="AY40" s="84"/>
      <c r="AZ40" s="84">
        <f>P40+AB40+AN40</f>
        <v>176</v>
      </c>
      <c r="BA40" s="84"/>
      <c r="BB40" s="84"/>
      <c r="BC40" s="84"/>
      <c r="BD40" s="84">
        <f>T40+AF40+AR40</f>
        <v>389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-120</v>
      </c>
      <c r="BP40" s="175"/>
      <c r="BQ40" s="175"/>
      <c r="BR40" s="175"/>
      <c r="BS40" s="175">
        <f>P9</f>
        <v>-92</v>
      </c>
      <c r="BT40" s="175"/>
      <c r="BU40" s="175"/>
      <c r="BV40" s="175"/>
      <c r="BW40" s="175">
        <f>S9</f>
        <v>-212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45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83"/>
      <c r="B43" s="97" t="str">
        <f>B35</f>
        <v>平成31年４月～令和２年３月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'[6]2月'!L43+L40</f>
        <v>320</v>
      </c>
      <c r="M43" s="84"/>
      <c r="N43" s="84"/>
      <c r="O43" s="84"/>
      <c r="P43" s="84">
        <f>'[6]2月'!P43+P40</f>
        <v>316</v>
      </c>
      <c r="Q43" s="84"/>
      <c r="R43" s="84"/>
      <c r="S43" s="84"/>
      <c r="T43" s="84">
        <f>'[6]2月'!T43+T40</f>
        <v>636</v>
      </c>
      <c r="U43" s="84"/>
      <c r="V43" s="84"/>
      <c r="W43" s="84"/>
      <c r="X43" s="84">
        <f>'[6]2月'!X43+X40</f>
        <v>354</v>
      </c>
      <c r="Y43" s="84"/>
      <c r="Z43" s="84"/>
      <c r="AA43" s="84"/>
      <c r="AB43" s="84">
        <f>'[6]2月'!AB43+AB40</f>
        <v>314</v>
      </c>
      <c r="AC43" s="84"/>
      <c r="AD43" s="84"/>
      <c r="AE43" s="84"/>
      <c r="AF43" s="84">
        <f>'[6]2月'!AF43+AF40</f>
        <v>668</v>
      </c>
      <c r="AG43" s="84"/>
      <c r="AH43" s="84"/>
      <c r="AI43" s="84"/>
      <c r="AJ43" s="84">
        <f>'[6]2月'!AJ43+AJ40</f>
        <v>330</v>
      </c>
      <c r="AK43" s="84"/>
      <c r="AL43" s="84"/>
      <c r="AM43" s="84"/>
      <c r="AN43" s="84">
        <f>'[6]2月'!AN43+AN40</f>
        <v>315</v>
      </c>
      <c r="AO43" s="84"/>
      <c r="AP43" s="84"/>
      <c r="AQ43" s="84"/>
      <c r="AR43" s="84">
        <f>'[6]2月'!AR43+AR40</f>
        <v>645</v>
      </c>
      <c r="AS43" s="84"/>
      <c r="AT43" s="84"/>
      <c r="AU43" s="84"/>
      <c r="AV43" s="84">
        <f>'[6]2月'!AV43+AV40</f>
        <v>1004</v>
      </c>
      <c r="AW43" s="84"/>
      <c r="AX43" s="84"/>
      <c r="AY43" s="84"/>
      <c r="AZ43" s="84">
        <f>'[6]2月'!AZ43+AZ40</f>
        <v>945</v>
      </c>
      <c r="BA43" s="84"/>
      <c r="BB43" s="84"/>
      <c r="BC43" s="84"/>
      <c r="BD43" s="84">
        <f>'[6]2月'!BD43+BD40</f>
        <v>1949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'[6]2月'!BO43+BO40</f>
        <v>-380</v>
      </c>
      <c r="BP43" s="175"/>
      <c r="BQ43" s="175"/>
      <c r="BR43" s="175"/>
      <c r="BS43" s="175">
        <f>'[6]2月'!BS43+BS40</f>
        <v>-448</v>
      </c>
      <c r="BT43" s="175"/>
      <c r="BU43" s="175"/>
      <c r="BV43" s="175"/>
      <c r="BW43" s="175">
        <f>SUM(BO43:BV43)</f>
        <v>-828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126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T52"/>
  <sheetViews>
    <sheetView topLeftCell="A10" workbookViewId="0">
      <selection activeCell="L35" sqref="L35:O35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64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49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50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51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20"/>
      <c r="W3" s="23"/>
      <c r="X3" s="20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18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16440</v>
      </c>
      <c r="K5" s="156"/>
      <c r="L5" s="157"/>
      <c r="M5" s="155">
        <v>15855</v>
      </c>
      <c r="N5" s="156"/>
      <c r="O5" s="157"/>
      <c r="P5" s="155">
        <v>17501</v>
      </c>
      <c r="Q5" s="156"/>
      <c r="R5" s="157"/>
      <c r="S5" s="149">
        <f>M5+P5</f>
        <v>33356</v>
      </c>
      <c r="T5" s="150"/>
      <c r="U5" s="151"/>
      <c r="V5" s="18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2704</v>
      </c>
      <c r="AF5" s="175"/>
      <c r="AG5" s="175"/>
      <c r="AH5" s="175">
        <v>2210</v>
      </c>
      <c r="AI5" s="175"/>
      <c r="AJ5" s="175"/>
      <c r="AK5" s="175">
        <v>2686</v>
      </c>
      <c r="AL5" s="175"/>
      <c r="AM5" s="175"/>
      <c r="AN5" s="175">
        <f>AH5+AK5</f>
        <v>4896</v>
      </c>
      <c r="AO5" s="175"/>
      <c r="AP5" s="175"/>
      <c r="AQ5" s="175">
        <v>2221</v>
      </c>
      <c r="AR5" s="175"/>
      <c r="AS5" s="175"/>
      <c r="AT5" s="175">
        <v>2008</v>
      </c>
      <c r="AU5" s="175"/>
      <c r="AV5" s="175"/>
      <c r="AW5" s="175">
        <v>2262</v>
      </c>
      <c r="AX5" s="175"/>
      <c r="AY5" s="175"/>
      <c r="AZ5" s="175">
        <f>AT5+AW5</f>
        <v>4270</v>
      </c>
      <c r="BA5" s="175"/>
      <c r="BB5" s="175"/>
      <c r="BC5" s="175">
        <v>3922</v>
      </c>
      <c r="BD5" s="175"/>
      <c r="BE5" s="175"/>
      <c r="BF5" s="175">
        <v>3663</v>
      </c>
      <c r="BG5" s="175"/>
      <c r="BH5" s="175"/>
      <c r="BI5" s="175">
        <v>4114</v>
      </c>
      <c r="BJ5" s="175"/>
      <c r="BK5" s="175"/>
      <c r="BL5" s="175">
        <f>SUM(BF5:BK6)</f>
        <v>7777</v>
      </c>
      <c r="BM5" s="175"/>
      <c r="BN5" s="175"/>
      <c r="BO5" s="175">
        <f>BO14+BO24</f>
        <v>2860</v>
      </c>
      <c r="BP5" s="175"/>
      <c r="BQ5" s="175"/>
      <c r="BR5" s="175">
        <f>BR14+BR24</f>
        <v>2954</v>
      </c>
      <c r="BS5" s="175"/>
      <c r="BT5" s="175"/>
      <c r="BU5" s="175">
        <f>BU14+BU24</f>
        <v>3201</v>
      </c>
      <c r="BV5" s="175"/>
      <c r="BW5" s="175"/>
      <c r="BX5" s="175">
        <f>BR5+BU5</f>
        <v>6155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61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18"/>
      <c r="W6" s="132" t="str">
        <f>B6</f>
        <v>令和元年5月末現在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'4月'!J5</f>
        <v>16468</v>
      </c>
      <c r="K7" s="156"/>
      <c r="L7" s="157"/>
      <c r="M7" s="155">
        <f>'4月'!M5</f>
        <v>15881</v>
      </c>
      <c r="N7" s="156"/>
      <c r="O7" s="157"/>
      <c r="P7" s="155">
        <f>'4月'!P5</f>
        <v>17533</v>
      </c>
      <c r="Q7" s="156"/>
      <c r="R7" s="157"/>
      <c r="S7" s="149">
        <f>M7+P7</f>
        <v>33414</v>
      </c>
      <c r="T7" s="150"/>
      <c r="U7" s="151"/>
      <c r="V7" s="18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'4月'!AE5</f>
        <v>2717</v>
      </c>
      <c r="AF7" s="175"/>
      <c r="AG7" s="175"/>
      <c r="AH7" s="176">
        <f>'4月'!AH5</f>
        <v>2223</v>
      </c>
      <c r="AI7" s="175"/>
      <c r="AJ7" s="175"/>
      <c r="AK7" s="176">
        <f>'4月'!AK5</f>
        <v>2699</v>
      </c>
      <c r="AL7" s="175"/>
      <c r="AM7" s="175"/>
      <c r="AN7" s="175">
        <f>AH7+AK7</f>
        <v>4922</v>
      </c>
      <c r="AO7" s="175"/>
      <c r="AP7" s="175"/>
      <c r="AQ7" s="175">
        <f>'4月'!AQ5</f>
        <v>2226</v>
      </c>
      <c r="AR7" s="175"/>
      <c r="AS7" s="175"/>
      <c r="AT7" s="175">
        <f>'4月'!AT5</f>
        <v>2007</v>
      </c>
      <c r="AU7" s="175"/>
      <c r="AV7" s="175"/>
      <c r="AW7" s="175">
        <f>'4月'!AW5</f>
        <v>2267</v>
      </c>
      <c r="AX7" s="175"/>
      <c r="AY7" s="175"/>
      <c r="AZ7" s="175">
        <f>AT7+AW7</f>
        <v>4274</v>
      </c>
      <c r="BA7" s="175"/>
      <c r="BB7" s="175"/>
      <c r="BC7" s="175">
        <f>'4月'!BC5</f>
        <v>3929</v>
      </c>
      <c r="BD7" s="175"/>
      <c r="BE7" s="175"/>
      <c r="BF7" s="175">
        <f>'4月'!BF5</f>
        <v>3672</v>
      </c>
      <c r="BG7" s="175"/>
      <c r="BH7" s="175"/>
      <c r="BI7" s="175">
        <f>'4月'!BI5</f>
        <v>4122</v>
      </c>
      <c r="BJ7" s="175"/>
      <c r="BK7" s="175"/>
      <c r="BL7" s="175">
        <f>BF7+BI7</f>
        <v>7794</v>
      </c>
      <c r="BM7" s="175"/>
      <c r="BN7" s="175"/>
      <c r="BO7" s="175">
        <f>BO16+BO26</f>
        <v>2865</v>
      </c>
      <c r="BP7" s="175"/>
      <c r="BQ7" s="175"/>
      <c r="BR7" s="175">
        <f>BR16+BR26</f>
        <v>2953</v>
      </c>
      <c r="BS7" s="175"/>
      <c r="BT7" s="175"/>
      <c r="BU7" s="175">
        <f>BU16+BU26</f>
        <v>3207</v>
      </c>
      <c r="BV7" s="175"/>
      <c r="BW7" s="175"/>
      <c r="BX7" s="175">
        <f>BR7+BU7</f>
        <v>6160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58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18"/>
      <c r="W8" s="132" t="str">
        <f>B8</f>
        <v>平成31年4月末現在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-28</v>
      </c>
      <c r="K9" s="162"/>
      <c r="L9" s="163"/>
      <c r="M9" s="161">
        <f t="shared" ref="M9" si="0">M5-M7</f>
        <v>-26</v>
      </c>
      <c r="N9" s="162"/>
      <c r="O9" s="163"/>
      <c r="P9" s="161">
        <f t="shared" ref="P9" si="1">P5-P7</f>
        <v>-32</v>
      </c>
      <c r="Q9" s="162"/>
      <c r="R9" s="163"/>
      <c r="S9" s="161">
        <f t="shared" ref="S9" si="2">S5-S7</f>
        <v>-58</v>
      </c>
      <c r="T9" s="162"/>
      <c r="U9" s="163"/>
      <c r="V9" s="18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-13</v>
      </c>
      <c r="AF9" s="175"/>
      <c r="AG9" s="175"/>
      <c r="AH9" s="175">
        <f>AH5-AH7</f>
        <v>-13</v>
      </c>
      <c r="AI9" s="175"/>
      <c r="AJ9" s="175"/>
      <c r="AK9" s="175">
        <f>AK5-AK7</f>
        <v>-13</v>
      </c>
      <c r="AL9" s="175"/>
      <c r="AM9" s="175"/>
      <c r="AN9" s="175">
        <f>AN5-AN7</f>
        <v>-26</v>
      </c>
      <c r="AO9" s="175"/>
      <c r="AP9" s="175"/>
      <c r="AQ9" s="175">
        <f>AQ5-AQ7</f>
        <v>-5</v>
      </c>
      <c r="AR9" s="175"/>
      <c r="AS9" s="175"/>
      <c r="AT9" s="175">
        <f>AT5-AT7</f>
        <v>1</v>
      </c>
      <c r="AU9" s="175"/>
      <c r="AV9" s="175"/>
      <c r="AW9" s="175">
        <f>AW5-AW7</f>
        <v>-5</v>
      </c>
      <c r="AX9" s="175"/>
      <c r="AY9" s="175"/>
      <c r="AZ9" s="175">
        <f>AZ5-AZ7</f>
        <v>-4</v>
      </c>
      <c r="BA9" s="175"/>
      <c r="BB9" s="175"/>
      <c r="BC9" s="175">
        <f>BC5-BC7</f>
        <v>-7</v>
      </c>
      <c r="BD9" s="175"/>
      <c r="BE9" s="175"/>
      <c r="BF9" s="175">
        <f>BF5-BF7</f>
        <v>-9</v>
      </c>
      <c r="BG9" s="175"/>
      <c r="BH9" s="175"/>
      <c r="BI9" s="175">
        <f>BI5-BI7</f>
        <v>-8</v>
      </c>
      <c r="BJ9" s="175"/>
      <c r="BK9" s="175"/>
      <c r="BL9" s="175">
        <f>BL5-BL7</f>
        <v>-17</v>
      </c>
      <c r="BM9" s="175"/>
      <c r="BN9" s="175"/>
      <c r="BO9" s="175">
        <f>BO5-BO7</f>
        <v>-5</v>
      </c>
      <c r="BP9" s="175"/>
      <c r="BQ9" s="175"/>
      <c r="BR9" s="175">
        <f>BR5-BR7</f>
        <v>1</v>
      </c>
      <c r="BS9" s="175"/>
      <c r="BT9" s="175"/>
      <c r="BU9" s="175">
        <f>BU5-BU7</f>
        <v>-6</v>
      </c>
      <c r="BV9" s="175"/>
      <c r="BW9" s="175"/>
      <c r="BX9" s="175">
        <f>BX5-BX7</f>
        <v>-5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52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53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54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55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22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40" t="s">
        <v>61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1859</v>
      </c>
      <c r="T14" s="150"/>
      <c r="U14" s="151"/>
      <c r="V14" s="149">
        <v>1884</v>
      </c>
      <c r="W14" s="150"/>
      <c r="X14" s="151"/>
      <c r="Y14" s="149">
        <v>1917</v>
      </c>
      <c r="Z14" s="150"/>
      <c r="AA14" s="151"/>
      <c r="AB14" s="149">
        <f>V14+Y14</f>
        <v>3801</v>
      </c>
      <c r="AC14" s="150"/>
      <c r="AD14" s="151"/>
      <c r="AE14" s="149">
        <v>536</v>
      </c>
      <c r="AF14" s="150"/>
      <c r="AG14" s="151"/>
      <c r="AH14" s="149">
        <v>581</v>
      </c>
      <c r="AI14" s="150"/>
      <c r="AJ14" s="151"/>
      <c r="AK14" s="149">
        <v>624</v>
      </c>
      <c r="AL14" s="150"/>
      <c r="AM14" s="151"/>
      <c r="AN14" s="149">
        <f>AH14+AK14</f>
        <v>1205</v>
      </c>
      <c r="AO14" s="150"/>
      <c r="AP14" s="151"/>
      <c r="AQ14" s="149">
        <v>703</v>
      </c>
      <c r="AR14" s="150"/>
      <c r="AS14" s="151"/>
      <c r="AT14" s="149">
        <v>783</v>
      </c>
      <c r="AU14" s="150"/>
      <c r="AV14" s="151"/>
      <c r="AW14" s="149">
        <v>839</v>
      </c>
      <c r="AX14" s="150"/>
      <c r="AY14" s="151"/>
      <c r="AZ14" s="149">
        <f>AT14+AW14</f>
        <v>1622</v>
      </c>
      <c r="BA14" s="150"/>
      <c r="BB14" s="151"/>
      <c r="BC14" s="149">
        <v>1635</v>
      </c>
      <c r="BD14" s="150"/>
      <c r="BE14" s="151"/>
      <c r="BF14" s="149">
        <v>1772</v>
      </c>
      <c r="BG14" s="150"/>
      <c r="BH14" s="151"/>
      <c r="BI14" s="149">
        <v>1858</v>
      </c>
      <c r="BJ14" s="150"/>
      <c r="BK14" s="151"/>
      <c r="BL14" s="149">
        <f>BF14+BI14</f>
        <v>3630</v>
      </c>
      <c r="BM14" s="150"/>
      <c r="BN14" s="151"/>
      <c r="BO14" s="177">
        <v>540</v>
      </c>
      <c r="BP14" s="165"/>
      <c r="BQ14" s="166"/>
      <c r="BR14" s="164">
        <v>469</v>
      </c>
      <c r="BS14" s="165"/>
      <c r="BT14" s="166"/>
      <c r="BU14" s="164">
        <v>507</v>
      </c>
      <c r="BV14" s="165"/>
      <c r="BW14" s="166"/>
      <c r="BX14" s="164">
        <f>BR14+BU14</f>
        <v>976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令和元年5月末現在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62</v>
      </c>
      <c r="C16" s="110"/>
      <c r="D16" s="111"/>
      <c r="E16" s="109">
        <v>166</v>
      </c>
      <c r="F16" s="110"/>
      <c r="G16" s="111"/>
      <c r="H16" s="109">
        <f>B16+E16</f>
        <v>228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'4月'!S14</f>
        <v>1848</v>
      </c>
      <c r="T16" s="84"/>
      <c r="U16" s="84"/>
      <c r="V16" s="84">
        <f>'4月'!V14</f>
        <v>1879</v>
      </c>
      <c r="W16" s="84"/>
      <c r="X16" s="84"/>
      <c r="Y16" s="84">
        <f>'4月'!Y14</f>
        <v>1910</v>
      </c>
      <c r="Z16" s="84"/>
      <c r="AA16" s="84"/>
      <c r="AB16" s="149">
        <f>V16+Y16</f>
        <v>3789</v>
      </c>
      <c r="AC16" s="150"/>
      <c r="AD16" s="151"/>
      <c r="AE16" s="84">
        <f>'4月'!AE14</f>
        <v>536</v>
      </c>
      <c r="AF16" s="84"/>
      <c r="AG16" s="84"/>
      <c r="AH16" s="84">
        <f>'4月'!AH14</f>
        <v>581</v>
      </c>
      <c r="AI16" s="84"/>
      <c r="AJ16" s="84"/>
      <c r="AK16" s="84">
        <f>'4月'!AK14</f>
        <v>624</v>
      </c>
      <c r="AL16" s="84"/>
      <c r="AM16" s="84"/>
      <c r="AN16" s="149">
        <f>AH16+AK16</f>
        <v>1205</v>
      </c>
      <c r="AO16" s="150"/>
      <c r="AP16" s="151"/>
      <c r="AQ16" s="84">
        <f>'4月'!AQ14</f>
        <v>705</v>
      </c>
      <c r="AR16" s="84"/>
      <c r="AS16" s="84"/>
      <c r="AT16" s="84">
        <f>'4月'!AT14</f>
        <v>786</v>
      </c>
      <c r="AU16" s="84"/>
      <c r="AV16" s="84"/>
      <c r="AW16" s="84">
        <f>'4月'!AW14</f>
        <v>843</v>
      </c>
      <c r="AX16" s="84"/>
      <c r="AY16" s="84"/>
      <c r="AZ16" s="149">
        <f>AT16+AW16</f>
        <v>1629</v>
      </c>
      <c r="BA16" s="150"/>
      <c r="BB16" s="151"/>
      <c r="BC16" s="84">
        <f>'4月'!BC14</f>
        <v>1642</v>
      </c>
      <c r="BD16" s="84"/>
      <c r="BE16" s="84"/>
      <c r="BF16" s="84">
        <f>'4月'!BF14</f>
        <v>1780</v>
      </c>
      <c r="BG16" s="84"/>
      <c r="BH16" s="84"/>
      <c r="BI16" s="84">
        <f>'4月'!BI14</f>
        <v>1861</v>
      </c>
      <c r="BJ16" s="84"/>
      <c r="BK16" s="84"/>
      <c r="BL16" s="149">
        <f>BF16+BI16</f>
        <v>3641</v>
      </c>
      <c r="BM16" s="150"/>
      <c r="BN16" s="151"/>
      <c r="BO16" s="176">
        <f>'4月'!BO14</f>
        <v>543</v>
      </c>
      <c r="BP16" s="175"/>
      <c r="BQ16" s="175"/>
      <c r="BR16" s="176">
        <f>'4月'!BR14</f>
        <v>470</v>
      </c>
      <c r="BS16" s="175"/>
      <c r="BT16" s="175"/>
      <c r="BU16" s="176">
        <f>'4月'!BU14</f>
        <v>511</v>
      </c>
      <c r="BV16" s="175"/>
      <c r="BW16" s="175"/>
      <c r="BX16" s="175">
        <f>BR16+BU16</f>
        <v>981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平成31年4月末現在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11</v>
      </c>
      <c r="T18" s="84"/>
      <c r="U18" s="84"/>
      <c r="V18" s="84">
        <f t="shared" ref="V18" si="3">V14-V16</f>
        <v>5</v>
      </c>
      <c r="W18" s="84"/>
      <c r="X18" s="84"/>
      <c r="Y18" s="84">
        <f t="shared" ref="Y18" si="4">Y14-Y16</f>
        <v>7</v>
      </c>
      <c r="Z18" s="84"/>
      <c r="AA18" s="84"/>
      <c r="AB18" s="84">
        <f t="shared" ref="AB18" si="5">AB14-AB16</f>
        <v>12</v>
      </c>
      <c r="AC18" s="84"/>
      <c r="AD18" s="84"/>
      <c r="AE18" s="84">
        <f t="shared" ref="AE18" si="6">AE14-AE16</f>
        <v>0</v>
      </c>
      <c r="AF18" s="84"/>
      <c r="AG18" s="84"/>
      <c r="AH18" s="84">
        <f t="shared" ref="AH18" si="7">AH14-AH16</f>
        <v>0</v>
      </c>
      <c r="AI18" s="84"/>
      <c r="AJ18" s="84"/>
      <c r="AK18" s="84">
        <f t="shared" ref="AK18" si="8">AK14-AK16</f>
        <v>0</v>
      </c>
      <c r="AL18" s="84"/>
      <c r="AM18" s="84"/>
      <c r="AN18" s="84">
        <f t="shared" ref="AN18" si="9">AN14-AN16</f>
        <v>0</v>
      </c>
      <c r="AO18" s="84"/>
      <c r="AP18" s="84"/>
      <c r="AQ18" s="84">
        <f t="shared" ref="AQ18" si="10">AQ14-AQ16</f>
        <v>-2</v>
      </c>
      <c r="AR18" s="84"/>
      <c r="AS18" s="84"/>
      <c r="AT18" s="84">
        <f t="shared" ref="AT18" si="11">AT14-AT16</f>
        <v>-3</v>
      </c>
      <c r="AU18" s="84"/>
      <c r="AV18" s="84"/>
      <c r="AW18" s="84">
        <f t="shared" ref="AW18" si="12">AW14-AW16</f>
        <v>-4</v>
      </c>
      <c r="AX18" s="84"/>
      <c r="AY18" s="84"/>
      <c r="AZ18" s="84">
        <f t="shared" ref="AZ18" si="13">AZ14-AZ16</f>
        <v>-7</v>
      </c>
      <c r="BA18" s="84"/>
      <c r="BB18" s="84"/>
      <c r="BC18" s="84">
        <f t="shared" ref="BC18" si="14">BC14-BC16</f>
        <v>-7</v>
      </c>
      <c r="BD18" s="84"/>
      <c r="BE18" s="84"/>
      <c r="BF18" s="84">
        <f t="shared" ref="BF18" si="15">BF14-BF16</f>
        <v>-8</v>
      </c>
      <c r="BG18" s="84"/>
      <c r="BH18" s="84"/>
      <c r="BI18" s="84">
        <f t="shared" ref="BI18" si="16">BI14-BI16</f>
        <v>-3</v>
      </c>
      <c r="BJ18" s="84"/>
      <c r="BK18" s="84"/>
      <c r="BL18" s="84">
        <f t="shared" ref="BL18" si="17">BL14-BL16</f>
        <v>-11</v>
      </c>
      <c r="BM18" s="84"/>
      <c r="BN18" s="84"/>
      <c r="BO18" s="176">
        <f>BO14-BO16</f>
        <v>-3</v>
      </c>
      <c r="BP18" s="175"/>
      <c r="BQ18" s="175"/>
      <c r="BR18" s="175">
        <f>BR14-BR16</f>
        <v>-1</v>
      </c>
      <c r="BS18" s="175"/>
      <c r="BT18" s="175"/>
      <c r="BU18" s="175">
        <f>BU14-BU16</f>
        <v>-4</v>
      </c>
      <c r="BV18" s="175"/>
      <c r="BW18" s="175"/>
      <c r="BX18" s="175">
        <f>BX14-BX16</f>
        <v>-5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34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35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36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37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20"/>
      <c r="BI21" s="20"/>
      <c r="BJ21" s="20"/>
      <c r="BK21" s="20"/>
      <c r="BL21" s="20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20"/>
      <c r="BI22" s="20"/>
      <c r="BJ22" s="20"/>
      <c r="BK22" s="20"/>
      <c r="BL22" s="20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1584</v>
      </c>
      <c r="M23" s="128"/>
      <c r="N23" s="128"/>
      <c r="O23" s="128"/>
      <c r="P23" s="128">
        <v>1595</v>
      </c>
      <c r="Q23" s="128"/>
      <c r="R23" s="128"/>
      <c r="S23" s="128"/>
      <c r="T23" s="128">
        <f>L23+P23</f>
        <v>3179</v>
      </c>
      <c r="U23" s="128"/>
      <c r="V23" s="128"/>
      <c r="W23" s="128"/>
      <c r="X23" s="128">
        <v>8953</v>
      </c>
      <c r="Y23" s="128"/>
      <c r="Z23" s="128"/>
      <c r="AA23" s="128"/>
      <c r="AB23" s="128">
        <v>8249</v>
      </c>
      <c r="AC23" s="128"/>
      <c r="AD23" s="128"/>
      <c r="AE23" s="128"/>
      <c r="AF23" s="128">
        <f>X23+AB23</f>
        <v>17202</v>
      </c>
      <c r="AG23" s="128"/>
      <c r="AH23" s="128"/>
      <c r="AI23" s="128"/>
      <c r="AJ23" s="128">
        <v>5318</v>
      </c>
      <c r="AK23" s="128"/>
      <c r="AL23" s="128"/>
      <c r="AM23" s="128"/>
      <c r="AN23" s="128">
        <v>7657</v>
      </c>
      <c r="AO23" s="128"/>
      <c r="AP23" s="128"/>
      <c r="AQ23" s="128"/>
      <c r="AR23" s="128">
        <f>AJ23+AN23</f>
        <v>12975</v>
      </c>
      <c r="AS23" s="128"/>
      <c r="AT23" s="128"/>
      <c r="AU23" s="128"/>
      <c r="AV23" s="128">
        <f>SUM(L23,X23,AJ23)</f>
        <v>15855</v>
      </c>
      <c r="AW23" s="128"/>
      <c r="AX23" s="128"/>
      <c r="AY23" s="128"/>
      <c r="AZ23" s="128">
        <f>SUM(P23,AB23,AN23)</f>
        <v>17501</v>
      </c>
      <c r="BA23" s="128"/>
      <c r="BB23" s="128"/>
      <c r="BC23" s="128"/>
      <c r="BD23" s="84">
        <f>AV23+AZ23</f>
        <v>33356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2320</v>
      </c>
      <c r="BP24" s="175"/>
      <c r="BQ24" s="175"/>
      <c r="BR24" s="175">
        <v>2485</v>
      </c>
      <c r="BS24" s="175"/>
      <c r="BT24" s="175"/>
      <c r="BU24" s="175">
        <v>2694</v>
      </c>
      <c r="BV24" s="175"/>
      <c r="BW24" s="175"/>
      <c r="BX24" s="175">
        <f>BR24+BU24</f>
        <v>5179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30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4.7487708358316345E-2</v>
      </c>
      <c r="M25" s="127"/>
      <c r="N25" s="127"/>
      <c r="O25" s="127"/>
      <c r="P25" s="127">
        <f>P23/BD23</f>
        <v>4.7817484110804651E-2</v>
      </c>
      <c r="Q25" s="127"/>
      <c r="R25" s="127"/>
      <c r="S25" s="127"/>
      <c r="T25" s="127">
        <f>T23/BD23</f>
        <v>9.5305192469121003E-2</v>
      </c>
      <c r="U25" s="127"/>
      <c r="V25" s="127"/>
      <c r="W25" s="127"/>
      <c r="X25" s="127">
        <f>X23/BD23</f>
        <v>0.26840748291162009</v>
      </c>
      <c r="Y25" s="127"/>
      <c r="Z25" s="127"/>
      <c r="AA25" s="127"/>
      <c r="AB25" s="127">
        <f>AB23/BD23</f>
        <v>0.24730183475236839</v>
      </c>
      <c r="AC25" s="127"/>
      <c r="AD25" s="127"/>
      <c r="AE25" s="127"/>
      <c r="AF25" s="127">
        <f>AF23/BD23</f>
        <v>0.51570931766398853</v>
      </c>
      <c r="AG25" s="127"/>
      <c r="AH25" s="127"/>
      <c r="AI25" s="127"/>
      <c r="AJ25" s="127">
        <f>AJ23/BD23</f>
        <v>0.1594315865211656</v>
      </c>
      <c r="AK25" s="127"/>
      <c r="AL25" s="127"/>
      <c r="AM25" s="127"/>
      <c r="AN25" s="127">
        <f>AN23/BD23</f>
        <v>0.2295539033457249</v>
      </c>
      <c r="AO25" s="127"/>
      <c r="AP25" s="127"/>
      <c r="AQ25" s="127"/>
      <c r="AR25" s="127">
        <f>AR23/BD23</f>
        <v>0.38898548986689052</v>
      </c>
      <c r="AS25" s="127"/>
      <c r="AT25" s="127"/>
      <c r="AU25" s="127"/>
      <c r="AV25" s="127">
        <f>AV23/BD23</f>
        <v>0.47532677779110205</v>
      </c>
      <c r="AW25" s="127"/>
      <c r="AX25" s="127"/>
      <c r="AY25" s="127"/>
      <c r="AZ25" s="127">
        <f>AZ23/BD23</f>
        <v>0.524673222208898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'4月'!BO24</f>
        <v>2322</v>
      </c>
      <c r="BP26" s="165"/>
      <c r="BQ26" s="166"/>
      <c r="BR26" s="164">
        <f>'4月'!BR24</f>
        <v>2483</v>
      </c>
      <c r="BS26" s="165"/>
      <c r="BT26" s="166"/>
      <c r="BU26" s="164">
        <f>'4月'!BU24</f>
        <v>2696</v>
      </c>
      <c r="BV26" s="165"/>
      <c r="BW26" s="166"/>
      <c r="BX26" s="164">
        <f>BR26+BU26</f>
        <v>5179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-2</v>
      </c>
      <c r="BP28" s="175"/>
      <c r="BQ28" s="175"/>
      <c r="BR28" s="175">
        <f>BR24-BR26</f>
        <v>2</v>
      </c>
      <c r="BS28" s="175"/>
      <c r="BT28" s="175"/>
      <c r="BU28" s="175">
        <f>BU24-BU26</f>
        <v>-2</v>
      </c>
      <c r="BV28" s="175"/>
      <c r="BW28" s="175"/>
      <c r="BX28" s="175">
        <f>BX24-BX26</f>
        <v>0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39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42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43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38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40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41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63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17</v>
      </c>
      <c r="M32" s="84"/>
      <c r="N32" s="84"/>
      <c r="O32" s="84"/>
      <c r="P32" s="84">
        <v>21</v>
      </c>
      <c r="Q32" s="84"/>
      <c r="R32" s="84"/>
      <c r="S32" s="84"/>
      <c r="T32" s="84">
        <f>L32+P32</f>
        <v>38</v>
      </c>
      <c r="U32" s="84"/>
      <c r="V32" s="84"/>
      <c r="W32" s="84"/>
      <c r="X32" s="84">
        <v>21</v>
      </c>
      <c r="Y32" s="84"/>
      <c r="Z32" s="84"/>
      <c r="AA32" s="84"/>
      <c r="AB32" s="84">
        <v>10</v>
      </c>
      <c r="AC32" s="84"/>
      <c r="AD32" s="84"/>
      <c r="AE32" s="84"/>
      <c r="AF32" s="84">
        <f>X32+AB32</f>
        <v>31</v>
      </c>
      <c r="AG32" s="84"/>
      <c r="AH32" s="84"/>
      <c r="AI32" s="84"/>
      <c r="AJ32" s="84">
        <v>7</v>
      </c>
      <c r="AK32" s="84"/>
      <c r="AL32" s="84"/>
      <c r="AM32" s="84"/>
      <c r="AN32" s="84">
        <v>10</v>
      </c>
      <c r="AO32" s="84"/>
      <c r="AP32" s="84"/>
      <c r="AQ32" s="84"/>
      <c r="AR32" s="84">
        <f>AJ32+AN32</f>
        <v>17</v>
      </c>
      <c r="AS32" s="84"/>
      <c r="AT32" s="84"/>
      <c r="AU32" s="84"/>
      <c r="AV32" s="84">
        <f>L32+X32+AJ32</f>
        <v>45</v>
      </c>
      <c r="AW32" s="84"/>
      <c r="AX32" s="84"/>
      <c r="AY32" s="84"/>
      <c r="AZ32" s="84">
        <f>P32+AB32+AN32</f>
        <v>41</v>
      </c>
      <c r="BA32" s="84"/>
      <c r="BB32" s="84"/>
      <c r="BC32" s="84"/>
      <c r="BD32" s="84">
        <f>T32+AF32+AR32</f>
        <v>86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62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'4月'!L35+L32</f>
        <v>100</v>
      </c>
      <c r="M35" s="84"/>
      <c r="N35" s="84"/>
      <c r="O35" s="84"/>
      <c r="P35" s="84">
        <f>'4月'!P35+P32</f>
        <v>78</v>
      </c>
      <c r="Q35" s="84"/>
      <c r="R35" s="84"/>
      <c r="S35" s="84"/>
      <c r="T35" s="84">
        <f>L35+P35</f>
        <v>178</v>
      </c>
      <c r="U35" s="84"/>
      <c r="V35" s="84"/>
      <c r="W35" s="84"/>
      <c r="X35" s="84">
        <f>'4月'!X35+X32</f>
        <v>96</v>
      </c>
      <c r="Y35" s="84"/>
      <c r="Z35" s="84"/>
      <c r="AA35" s="84"/>
      <c r="AB35" s="84">
        <f>'4月'!AB35+AB32</f>
        <v>60</v>
      </c>
      <c r="AC35" s="84"/>
      <c r="AD35" s="84"/>
      <c r="AE35" s="84"/>
      <c r="AF35" s="98">
        <f>X35+AB35</f>
        <v>156</v>
      </c>
      <c r="AG35" s="99"/>
      <c r="AH35" s="99"/>
      <c r="AI35" s="100"/>
      <c r="AJ35" s="84">
        <f>'4月'!AJ35+AJ32</f>
        <v>13</v>
      </c>
      <c r="AK35" s="84"/>
      <c r="AL35" s="84"/>
      <c r="AM35" s="84"/>
      <c r="AN35" s="84">
        <f>'4月'!AN35+AN32</f>
        <v>13</v>
      </c>
      <c r="AO35" s="84"/>
      <c r="AP35" s="84"/>
      <c r="AQ35" s="84"/>
      <c r="AR35" s="98">
        <f>SUM(AJ35:AQ35)</f>
        <v>26</v>
      </c>
      <c r="AS35" s="99"/>
      <c r="AT35" s="99"/>
      <c r="AU35" s="100"/>
      <c r="AV35" s="84">
        <f>SUM(L35+X35+AJ35)</f>
        <v>209</v>
      </c>
      <c r="AW35" s="84"/>
      <c r="AX35" s="84"/>
      <c r="AY35" s="84"/>
      <c r="AZ35" s="84">
        <f>SUM(P35+AB35+AN35)</f>
        <v>151</v>
      </c>
      <c r="BA35" s="84"/>
      <c r="BB35" s="84"/>
      <c r="BC35" s="84"/>
      <c r="BD35" s="84">
        <f>AV35+AZ35</f>
        <v>360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47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48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43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46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40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41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5月1日～5月31日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13</v>
      </c>
      <c r="M40" s="84"/>
      <c r="N40" s="84"/>
      <c r="O40" s="84"/>
      <c r="P40" s="84">
        <v>23</v>
      </c>
      <c r="Q40" s="84"/>
      <c r="R40" s="84"/>
      <c r="S40" s="84"/>
      <c r="T40" s="84">
        <f>L40+P40</f>
        <v>36</v>
      </c>
      <c r="U40" s="84"/>
      <c r="V40" s="84"/>
      <c r="W40" s="84"/>
      <c r="X40" s="84">
        <v>20</v>
      </c>
      <c r="Y40" s="84"/>
      <c r="Z40" s="84"/>
      <c r="AA40" s="84"/>
      <c r="AB40" s="84">
        <v>23</v>
      </c>
      <c r="AC40" s="84"/>
      <c r="AD40" s="84"/>
      <c r="AE40" s="84"/>
      <c r="AF40" s="84">
        <f>X40+AB40</f>
        <v>43</v>
      </c>
      <c r="AG40" s="84"/>
      <c r="AH40" s="84"/>
      <c r="AI40" s="84"/>
      <c r="AJ40" s="84">
        <v>38</v>
      </c>
      <c r="AK40" s="84"/>
      <c r="AL40" s="84"/>
      <c r="AM40" s="84"/>
      <c r="AN40" s="84">
        <v>27</v>
      </c>
      <c r="AO40" s="84"/>
      <c r="AP40" s="84"/>
      <c r="AQ40" s="84"/>
      <c r="AR40" s="84">
        <f>SUM(AJ40:AQ41)</f>
        <v>65</v>
      </c>
      <c r="AS40" s="84"/>
      <c r="AT40" s="84"/>
      <c r="AU40" s="84"/>
      <c r="AV40" s="84">
        <f>L40+X40+AJ40</f>
        <v>71</v>
      </c>
      <c r="AW40" s="84"/>
      <c r="AX40" s="84"/>
      <c r="AY40" s="84"/>
      <c r="AZ40" s="84">
        <f>P40+AB40+AN40</f>
        <v>73</v>
      </c>
      <c r="BA40" s="84"/>
      <c r="BB40" s="84"/>
      <c r="BC40" s="84"/>
      <c r="BD40" s="84">
        <f>T40+AF40+AR40</f>
        <v>144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-26</v>
      </c>
      <c r="BP40" s="175"/>
      <c r="BQ40" s="175"/>
      <c r="BR40" s="175"/>
      <c r="BS40" s="175">
        <f>P9</f>
        <v>-32</v>
      </c>
      <c r="BT40" s="175"/>
      <c r="BU40" s="175"/>
      <c r="BV40" s="175"/>
      <c r="BW40" s="175">
        <f>S9</f>
        <v>-58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45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19"/>
      <c r="B43" s="97" t="str">
        <f>B35</f>
        <v>平成31年4月～令和元年5月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'4月'!L43+L40</f>
        <v>69</v>
      </c>
      <c r="M43" s="84"/>
      <c r="N43" s="84"/>
      <c r="O43" s="84"/>
      <c r="P43" s="84">
        <f>'4月'!P43+P40</f>
        <v>71</v>
      </c>
      <c r="Q43" s="84"/>
      <c r="R43" s="84"/>
      <c r="S43" s="84"/>
      <c r="T43" s="84">
        <f>L43+P43</f>
        <v>140</v>
      </c>
      <c r="U43" s="84"/>
      <c r="V43" s="84"/>
      <c r="W43" s="84"/>
      <c r="X43" s="84">
        <f>'4月'!X43+X40</f>
        <v>90</v>
      </c>
      <c r="Y43" s="84"/>
      <c r="Z43" s="84"/>
      <c r="AA43" s="84"/>
      <c r="AB43" s="84">
        <f>'4月'!AB43+AB40</f>
        <v>97</v>
      </c>
      <c r="AC43" s="84"/>
      <c r="AD43" s="84"/>
      <c r="AE43" s="84"/>
      <c r="AF43" s="84">
        <f>X43+AB43</f>
        <v>187</v>
      </c>
      <c r="AG43" s="84"/>
      <c r="AH43" s="84"/>
      <c r="AI43" s="84"/>
      <c r="AJ43" s="84">
        <f>'4月'!AJ43+AJ40</f>
        <v>62</v>
      </c>
      <c r="AK43" s="84"/>
      <c r="AL43" s="84"/>
      <c r="AM43" s="84"/>
      <c r="AN43" s="84">
        <f>'4月'!AN43+AN40</f>
        <v>52</v>
      </c>
      <c r="AO43" s="84"/>
      <c r="AP43" s="84"/>
      <c r="AQ43" s="84"/>
      <c r="AR43" s="84">
        <f>AJ43+AN43</f>
        <v>114</v>
      </c>
      <c r="AS43" s="84"/>
      <c r="AT43" s="84"/>
      <c r="AU43" s="84"/>
      <c r="AV43" s="84">
        <f>SUM(L43+X43+AJ43)</f>
        <v>221</v>
      </c>
      <c r="AW43" s="84"/>
      <c r="AX43" s="84"/>
      <c r="AY43" s="84"/>
      <c r="AZ43" s="84">
        <f>SUM(P43+AB43+AN43)</f>
        <v>220</v>
      </c>
      <c r="BA43" s="84"/>
      <c r="BB43" s="84"/>
      <c r="BC43" s="84"/>
      <c r="BD43" s="84">
        <f>AV43+AZ43</f>
        <v>441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'4月'!BO43+BO40</f>
        <v>-12</v>
      </c>
      <c r="BP43" s="175"/>
      <c r="BQ43" s="175"/>
      <c r="BR43" s="175"/>
      <c r="BS43" s="175">
        <f>'4月'!BS43+BS40</f>
        <v>-69</v>
      </c>
      <c r="BT43" s="175"/>
      <c r="BU43" s="175"/>
      <c r="BV43" s="175"/>
      <c r="BW43" s="175">
        <f>SUM(BO43:BV43)</f>
        <v>-81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65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T52"/>
  <sheetViews>
    <sheetView workbookViewId="0">
      <selection activeCell="L35" sqref="L35:O35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49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50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51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26"/>
      <c r="W3" s="25"/>
      <c r="X3" s="26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28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16420</v>
      </c>
      <c r="K5" s="156"/>
      <c r="L5" s="157"/>
      <c r="M5" s="155">
        <v>15830</v>
      </c>
      <c r="N5" s="156"/>
      <c r="O5" s="157"/>
      <c r="P5" s="155">
        <v>17487</v>
      </c>
      <c r="Q5" s="156"/>
      <c r="R5" s="157"/>
      <c r="S5" s="149">
        <f>M5+P5</f>
        <v>33317</v>
      </c>
      <c r="T5" s="150"/>
      <c r="U5" s="151"/>
      <c r="V5" s="28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2705</v>
      </c>
      <c r="AF5" s="175"/>
      <c r="AG5" s="175"/>
      <c r="AH5" s="175">
        <v>2206</v>
      </c>
      <c r="AI5" s="175"/>
      <c r="AJ5" s="175"/>
      <c r="AK5" s="175">
        <v>2684</v>
      </c>
      <c r="AL5" s="175"/>
      <c r="AM5" s="175"/>
      <c r="AN5" s="175">
        <f>AH5+AK5</f>
        <v>4890</v>
      </c>
      <c r="AO5" s="175"/>
      <c r="AP5" s="175"/>
      <c r="AQ5" s="175">
        <v>2207</v>
      </c>
      <c r="AR5" s="175"/>
      <c r="AS5" s="175"/>
      <c r="AT5" s="175">
        <v>1997</v>
      </c>
      <c r="AU5" s="175"/>
      <c r="AV5" s="175"/>
      <c r="AW5" s="175">
        <v>2248</v>
      </c>
      <c r="AX5" s="175"/>
      <c r="AY5" s="175"/>
      <c r="AZ5" s="175">
        <f>AT5+AW5</f>
        <v>4245</v>
      </c>
      <c r="BA5" s="175"/>
      <c r="BB5" s="175"/>
      <c r="BC5" s="175">
        <v>3925</v>
      </c>
      <c r="BD5" s="175"/>
      <c r="BE5" s="175"/>
      <c r="BF5" s="175">
        <v>3665</v>
      </c>
      <c r="BG5" s="175"/>
      <c r="BH5" s="175"/>
      <c r="BI5" s="175">
        <v>4121</v>
      </c>
      <c r="BJ5" s="175"/>
      <c r="BK5" s="175"/>
      <c r="BL5" s="175">
        <f>SUM(BF5:BK6)</f>
        <v>7786</v>
      </c>
      <c r="BM5" s="175"/>
      <c r="BN5" s="175"/>
      <c r="BO5" s="175">
        <f>BO14+BO24</f>
        <v>2864</v>
      </c>
      <c r="BP5" s="175"/>
      <c r="BQ5" s="175"/>
      <c r="BR5" s="175">
        <f>BR14+BR24</f>
        <v>2952</v>
      </c>
      <c r="BS5" s="175"/>
      <c r="BT5" s="175"/>
      <c r="BU5" s="175">
        <f>BU14+BU24</f>
        <v>3201</v>
      </c>
      <c r="BV5" s="175"/>
      <c r="BW5" s="175"/>
      <c r="BX5" s="175">
        <f>BR5+BU5</f>
        <v>6153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66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28"/>
      <c r="W6" s="132" t="str">
        <f>B6</f>
        <v>令和元年6月末現在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'5月'!J5</f>
        <v>16440</v>
      </c>
      <c r="K7" s="156"/>
      <c r="L7" s="157"/>
      <c r="M7" s="155">
        <f>'5月'!M5</f>
        <v>15855</v>
      </c>
      <c r="N7" s="156"/>
      <c r="O7" s="157"/>
      <c r="P7" s="155">
        <f>'5月'!P5</f>
        <v>17501</v>
      </c>
      <c r="Q7" s="156"/>
      <c r="R7" s="157"/>
      <c r="S7" s="149">
        <f>M7+P7</f>
        <v>33356</v>
      </c>
      <c r="T7" s="150"/>
      <c r="U7" s="151"/>
      <c r="V7" s="28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'5月'!AE5</f>
        <v>2704</v>
      </c>
      <c r="AF7" s="175"/>
      <c r="AG7" s="175"/>
      <c r="AH7" s="176">
        <f>'5月'!AH5</f>
        <v>2210</v>
      </c>
      <c r="AI7" s="175"/>
      <c r="AJ7" s="175"/>
      <c r="AK7" s="176">
        <f>'5月'!AK5</f>
        <v>2686</v>
      </c>
      <c r="AL7" s="175"/>
      <c r="AM7" s="175"/>
      <c r="AN7" s="175">
        <f>AH7+AK7</f>
        <v>4896</v>
      </c>
      <c r="AO7" s="175"/>
      <c r="AP7" s="175"/>
      <c r="AQ7" s="175">
        <f>'5月'!AQ5</f>
        <v>2221</v>
      </c>
      <c r="AR7" s="175"/>
      <c r="AS7" s="175"/>
      <c r="AT7" s="175">
        <f>'5月'!AT5</f>
        <v>2008</v>
      </c>
      <c r="AU7" s="175"/>
      <c r="AV7" s="175"/>
      <c r="AW7" s="175">
        <f>'5月'!AW5</f>
        <v>2262</v>
      </c>
      <c r="AX7" s="175"/>
      <c r="AY7" s="175"/>
      <c r="AZ7" s="175">
        <f>AT7+AW7</f>
        <v>4270</v>
      </c>
      <c r="BA7" s="175"/>
      <c r="BB7" s="175"/>
      <c r="BC7" s="175">
        <f>'5月'!BC5</f>
        <v>3922</v>
      </c>
      <c r="BD7" s="175"/>
      <c r="BE7" s="175"/>
      <c r="BF7" s="175">
        <f>'5月'!BF5</f>
        <v>3663</v>
      </c>
      <c r="BG7" s="175"/>
      <c r="BH7" s="175"/>
      <c r="BI7" s="175">
        <f>'5月'!BI5</f>
        <v>4114</v>
      </c>
      <c r="BJ7" s="175"/>
      <c r="BK7" s="175"/>
      <c r="BL7" s="175">
        <f>BF7+BI7</f>
        <v>7777</v>
      </c>
      <c r="BM7" s="175"/>
      <c r="BN7" s="175"/>
      <c r="BO7" s="175">
        <f>BO16+BO26</f>
        <v>2860</v>
      </c>
      <c r="BP7" s="175"/>
      <c r="BQ7" s="175"/>
      <c r="BR7" s="175">
        <f>BR16+BR26</f>
        <v>2954</v>
      </c>
      <c r="BS7" s="175"/>
      <c r="BT7" s="175"/>
      <c r="BU7" s="175">
        <f>BU16+BU26</f>
        <v>3201</v>
      </c>
      <c r="BV7" s="175"/>
      <c r="BW7" s="175"/>
      <c r="BX7" s="175">
        <f>BR7+BU7</f>
        <v>6155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71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28"/>
      <c r="W8" s="132" t="str">
        <f>B8</f>
        <v>令和元年5月末現在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-20</v>
      </c>
      <c r="K9" s="162"/>
      <c r="L9" s="163"/>
      <c r="M9" s="161">
        <f t="shared" ref="M9" si="0">M5-M7</f>
        <v>-25</v>
      </c>
      <c r="N9" s="162"/>
      <c r="O9" s="163"/>
      <c r="P9" s="161">
        <f t="shared" ref="P9" si="1">P5-P7</f>
        <v>-14</v>
      </c>
      <c r="Q9" s="162"/>
      <c r="R9" s="163"/>
      <c r="S9" s="161">
        <f t="shared" ref="S9" si="2">S5-S7</f>
        <v>-39</v>
      </c>
      <c r="T9" s="162"/>
      <c r="U9" s="163"/>
      <c r="V9" s="28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1</v>
      </c>
      <c r="AF9" s="175"/>
      <c r="AG9" s="175"/>
      <c r="AH9" s="175">
        <f>AH5-AH7</f>
        <v>-4</v>
      </c>
      <c r="AI9" s="175"/>
      <c r="AJ9" s="175"/>
      <c r="AK9" s="175">
        <f>AK5-AK7</f>
        <v>-2</v>
      </c>
      <c r="AL9" s="175"/>
      <c r="AM9" s="175"/>
      <c r="AN9" s="175">
        <f>AN5-AN7</f>
        <v>-6</v>
      </c>
      <c r="AO9" s="175"/>
      <c r="AP9" s="175"/>
      <c r="AQ9" s="175">
        <f>AQ5-AQ7</f>
        <v>-14</v>
      </c>
      <c r="AR9" s="175"/>
      <c r="AS9" s="175"/>
      <c r="AT9" s="175">
        <f>AT5-AT7</f>
        <v>-11</v>
      </c>
      <c r="AU9" s="175"/>
      <c r="AV9" s="175"/>
      <c r="AW9" s="175">
        <f>AW5-AW7</f>
        <v>-14</v>
      </c>
      <c r="AX9" s="175"/>
      <c r="AY9" s="175"/>
      <c r="AZ9" s="175">
        <f>AZ5-AZ7</f>
        <v>-25</v>
      </c>
      <c r="BA9" s="175"/>
      <c r="BB9" s="175"/>
      <c r="BC9" s="175">
        <f>BC5-BC7</f>
        <v>3</v>
      </c>
      <c r="BD9" s="175"/>
      <c r="BE9" s="175"/>
      <c r="BF9" s="175">
        <f>BF5-BF7</f>
        <v>2</v>
      </c>
      <c r="BG9" s="175"/>
      <c r="BH9" s="175"/>
      <c r="BI9" s="175">
        <f>BI5-BI7</f>
        <v>7</v>
      </c>
      <c r="BJ9" s="175"/>
      <c r="BK9" s="175"/>
      <c r="BL9" s="175">
        <f>BL5-BL7</f>
        <v>9</v>
      </c>
      <c r="BM9" s="175"/>
      <c r="BN9" s="175"/>
      <c r="BO9" s="175">
        <f>BO5-BO7</f>
        <v>4</v>
      </c>
      <c r="BP9" s="175"/>
      <c r="BQ9" s="175"/>
      <c r="BR9" s="175">
        <f>BR5-BR7</f>
        <v>-2</v>
      </c>
      <c r="BS9" s="175"/>
      <c r="BT9" s="175"/>
      <c r="BU9" s="175">
        <f>BU5-BU7</f>
        <v>0</v>
      </c>
      <c r="BV9" s="175"/>
      <c r="BW9" s="175"/>
      <c r="BX9" s="175">
        <f>BX5-BX7</f>
        <v>-2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52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53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54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55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27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40" t="s">
        <v>66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1855</v>
      </c>
      <c r="T14" s="150"/>
      <c r="U14" s="151"/>
      <c r="V14" s="149">
        <v>1886</v>
      </c>
      <c r="W14" s="150"/>
      <c r="X14" s="151"/>
      <c r="Y14" s="149">
        <v>1916</v>
      </c>
      <c r="Z14" s="150"/>
      <c r="AA14" s="151"/>
      <c r="AB14" s="149">
        <f>V14+Y14</f>
        <v>3802</v>
      </c>
      <c r="AC14" s="150"/>
      <c r="AD14" s="151"/>
      <c r="AE14" s="149">
        <v>536</v>
      </c>
      <c r="AF14" s="150"/>
      <c r="AG14" s="151"/>
      <c r="AH14" s="149">
        <v>581</v>
      </c>
      <c r="AI14" s="150"/>
      <c r="AJ14" s="151"/>
      <c r="AK14" s="149">
        <v>623</v>
      </c>
      <c r="AL14" s="150"/>
      <c r="AM14" s="151"/>
      <c r="AN14" s="149">
        <f>AH14+AK14</f>
        <v>1204</v>
      </c>
      <c r="AO14" s="150"/>
      <c r="AP14" s="151"/>
      <c r="AQ14" s="149">
        <v>703</v>
      </c>
      <c r="AR14" s="150"/>
      <c r="AS14" s="151"/>
      <c r="AT14" s="149">
        <v>783</v>
      </c>
      <c r="AU14" s="150"/>
      <c r="AV14" s="151"/>
      <c r="AW14" s="149">
        <v>836</v>
      </c>
      <c r="AX14" s="150"/>
      <c r="AY14" s="151"/>
      <c r="AZ14" s="149">
        <f>AT14+AW14</f>
        <v>1619</v>
      </c>
      <c r="BA14" s="150"/>
      <c r="BB14" s="151"/>
      <c r="BC14" s="149">
        <v>1625</v>
      </c>
      <c r="BD14" s="150"/>
      <c r="BE14" s="151"/>
      <c r="BF14" s="149">
        <v>1760</v>
      </c>
      <c r="BG14" s="150"/>
      <c r="BH14" s="151"/>
      <c r="BI14" s="149">
        <v>1858</v>
      </c>
      <c r="BJ14" s="150"/>
      <c r="BK14" s="151"/>
      <c r="BL14" s="149">
        <f>BF14+BI14</f>
        <v>3618</v>
      </c>
      <c r="BM14" s="150"/>
      <c r="BN14" s="151"/>
      <c r="BO14" s="177">
        <v>542</v>
      </c>
      <c r="BP14" s="165"/>
      <c r="BQ14" s="166"/>
      <c r="BR14" s="164">
        <v>470</v>
      </c>
      <c r="BS14" s="165"/>
      <c r="BT14" s="166"/>
      <c r="BU14" s="164">
        <v>508</v>
      </c>
      <c r="BV14" s="165"/>
      <c r="BW14" s="166"/>
      <c r="BX14" s="164">
        <f>BR14+BU14</f>
        <v>978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令和元年6月末現在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65</v>
      </c>
      <c r="C16" s="110"/>
      <c r="D16" s="111"/>
      <c r="E16" s="109">
        <v>174</v>
      </c>
      <c r="F16" s="110"/>
      <c r="G16" s="111"/>
      <c r="H16" s="109">
        <f>B16+E16</f>
        <v>239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'5月'!S14</f>
        <v>1859</v>
      </c>
      <c r="T16" s="84"/>
      <c r="U16" s="84"/>
      <c r="V16" s="84">
        <f>'5月'!V14</f>
        <v>1884</v>
      </c>
      <c r="W16" s="84"/>
      <c r="X16" s="84"/>
      <c r="Y16" s="84">
        <f>'5月'!Y14</f>
        <v>1917</v>
      </c>
      <c r="Z16" s="84"/>
      <c r="AA16" s="84"/>
      <c r="AB16" s="149">
        <f>V16+Y16</f>
        <v>3801</v>
      </c>
      <c r="AC16" s="150"/>
      <c r="AD16" s="151"/>
      <c r="AE16" s="84">
        <f>'5月'!AE14</f>
        <v>536</v>
      </c>
      <c r="AF16" s="84"/>
      <c r="AG16" s="84"/>
      <c r="AH16" s="84">
        <f>'5月'!AH14</f>
        <v>581</v>
      </c>
      <c r="AI16" s="84"/>
      <c r="AJ16" s="84"/>
      <c r="AK16" s="84">
        <f>'5月'!AK14</f>
        <v>624</v>
      </c>
      <c r="AL16" s="84"/>
      <c r="AM16" s="84"/>
      <c r="AN16" s="149">
        <f>AH16+AK16</f>
        <v>1205</v>
      </c>
      <c r="AO16" s="150"/>
      <c r="AP16" s="151"/>
      <c r="AQ16" s="84">
        <f>'5月'!AQ14</f>
        <v>703</v>
      </c>
      <c r="AR16" s="84"/>
      <c r="AS16" s="84"/>
      <c r="AT16" s="84">
        <f>'5月'!AT14</f>
        <v>783</v>
      </c>
      <c r="AU16" s="84"/>
      <c r="AV16" s="84"/>
      <c r="AW16" s="84">
        <f>'5月'!AW14</f>
        <v>839</v>
      </c>
      <c r="AX16" s="84"/>
      <c r="AY16" s="84"/>
      <c r="AZ16" s="149">
        <f>AT16+AW16</f>
        <v>1622</v>
      </c>
      <c r="BA16" s="150"/>
      <c r="BB16" s="151"/>
      <c r="BC16" s="84">
        <f>'5月'!BC14</f>
        <v>1635</v>
      </c>
      <c r="BD16" s="84"/>
      <c r="BE16" s="84"/>
      <c r="BF16" s="84">
        <f>'5月'!BF14</f>
        <v>1772</v>
      </c>
      <c r="BG16" s="84"/>
      <c r="BH16" s="84"/>
      <c r="BI16" s="84">
        <f>'5月'!BI14</f>
        <v>1858</v>
      </c>
      <c r="BJ16" s="84"/>
      <c r="BK16" s="84"/>
      <c r="BL16" s="149">
        <f>BF16+BI16</f>
        <v>3630</v>
      </c>
      <c r="BM16" s="150"/>
      <c r="BN16" s="151"/>
      <c r="BO16" s="176">
        <f>'5月'!BO14</f>
        <v>540</v>
      </c>
      <c r="BP16" s="175"/>
      <c r="BQ16" s="175"/>
      <c r="BR16" s="176">
        <f>'5月'!BR14</f>
        <v>469</v>
      </c>
      <c r="BS16" s="175"/>
      <c r="BT16" s="175"/>
      <c r="BU16" s="176">
        <f>'5月'!BU14</f>
        <v>507</v>
      </c>
      <c r="BV16" s="175"/>
      <c r="BW16" s="175"/>
      <c r="BX16" s="175">
        <f>BR16+BU16</f>
        <v>976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令和元年5月末現在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-4</v>
      </c>
      <c r="T18" s="84"/>
      <c r="U18" s="84"/>
      <c r="V18" s="84">
        <f t="shared" ref="V18" si="3">V14-V16</f>
        <v>2</v>
      </c>
      <c r="W18" s="84"/>
      <c r="X18" s="84"/>
      <c r="Y18" s="84">
        <f t="shared" ref="Y18" si="4">Y14-Y16</f>
        <v>-1</v>
      </c>
      <c r="Z18" s="84"/>
      <c r="AA18" s="84"/>
      <c r="AB18" s="84">
        <f t="shared" ref="AB18" si="5">AB14-AB16</f>
        <v>1</v>
      </c>
      <c r="AC18" s="84"/>
      <c r="AD18" s="84"/>
      <c r="AE18" s="84">
        <f t="shared" ref="AE18" si="6">AE14-AE16</f>
        <v>0</v>
      </c>
      <c r="AF18" s="84"/>
      <c r="AG18" s="84"/>
      <c r="AH18" s="84">
        <f t="shared" ref="AH18" si="7">AH14-AH16</f>
        <v>0</v>
      </c>
      <c r="AI18" s="84"/>
      <c r="AJ18" s="84"/>
      <c r="AK18" s="84">
        <f t="shared" ref="AK18" si="8">AK14-AK16</f>
        <v>-1</v>
      </c>
      <c r="AL18" s="84"/>
      <c r="AM18" s="84"/>
      <c r="AN18" s="84">
        <f t="shared" ref="AN18" si="9">AN14-AN16</f>
        <v>-1</v>
      </c>
      <c r="AO18" s="84"/>
      <c r="AP18" s="84"/>
      <c r="AQ18" s="84">
        <f t="shared" ref="AQ18" si="10">AQ14-AQ16</f>
        <v>0</v>
      </c>
      <c r="AR18" s="84"/>
      <c r="AS18" s="84"/>
      <c r="AT18" s="84">
        <f t="shared" ref="AT18" si="11">AT14-AT16</f>
        <v>0</v>
      </c>
      <c r="AU18" s="84"/>
      <c r="AV18" s="84"/>
      <c r="AW18" s="84">
        <f t="shared" ref="AW18" si="12">AW14-AW16</f>
        <v>-3</v>
      </c>
      <c r="AX18" s="84"/>
      <c r="AY18" s="84"/>
      <c r="AZ18" s="84">
        <f t="shared" ref="AZ18" si="13">AZ14-AZ16</f>
        <v>-3</v>
      </c>
      <c r="BA18" s="84"/>
      <c r="BB18" s="84"/>
      <c r="BC18" s="84">
        <f t="shared" ref="BC18" si="14">BC14-BC16</f>
        <v>-10</v>
      </c>
      <c r="BD18" s="84"/>
      <c r="BE18" s="84"/>
      <c r="BF18" s="84">
        <f t="shared" ref="BF18" si="15">BF14-BF16</f>
        <v>-12</v>
      </c>
      <c r="BG18" s="84"/>
      <c r="BH18" s="84"/>
      <c r="BI18" s="84">
        <f t="shared" ref="BI18" si="16">BI14-BI16</f>
        <v>0</v>
      </c>
      <c r="BJ18" s="84"/>
      <c r="BK18" s="84"/>
      <c r="BL18" s="84">
        <f t="shared" ref="BL18" si="17">BL14-BL16</f>
        <v>-12</v>
      </c>
      <c r="BM18" s="84"/>
      <c r="BN18" s="84"/>
      <c r="BO18" s="176">
        <f>BO14-BO16</f>
        <v>2</v>
      </c>
      <c r="BP18" s="175"/>
      <c r="BQ18" s="175"/>
      <c r="BR18" s="175">
        <f>BR14-BR16</f>
        <v>1</v>
      </c>
      <c r="BS18" s="175"/>
      <c r="BT18" s="175"/>
      <c r="BU18" s="175">
        <f>BU14-BU16</f>
        <v>1</v>
      </c>
      <c r="BV18" s="175"/>
      <c r="BW18" s="175"/>
      <c r="BX18" s="175">
        <f>BX14-BX16</f>
        <v>2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34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35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36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37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26"/>
      <c r="BI21" s="26"/>
      <c r="BJ21" s="26"/>
      <c r="BK21" s="26"/>
      <c r="BL21" s="26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26"/>
      <c r="BI22" s="26"/>
      <c r="BJ22" s="26"/>
      <c r="BK22" s="26"/>
      <c r="BL22" s="26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1585</v>
      </c>
      <c r="M23" s="128"/>
      <c r="N23" s="128"/>
      <c r="O23" s="128"/>
      <c r="P23" s="128">
        <v>1594</v>
      </c>
      <c r="Q23" s="128"/>
      <c r="R23" s="128"/>
      <c r="S23" s="128"/>
      <c r="T23" s="128">
        <f>L23+P23</f>
        <v>3179</v>
      </c>
      <c r="U23" s="128"/>
      <c r="V23" s="128"/>
      <c r="W23" s="128"/>
      <c r="X23" s="128">
        <v>8920</v>
      </c>
      <c r="Y23" s="128"/>
      <c r="Z23" s="128"/>
      <c r="AA23" s="128"/>
      <c r="AB23" s="128">
        <v>8236</v>
      </c>
      <c r="AC23" s="128"/>
      <c r="AD23" s="128"/>
      <c r="AE23" s="128"/>
      <c r="AF23" s="128">
        <f>X23+AB23</f>
        <v>17156</v>
      </c>
      <c r="AG23" s="128"/>
      <c r="AH23" s="128"/>
      <c r="AI23" s="128"/>
      <c r="AJ23" s="128">
        <v>5325</v>
      </c>
      <c r="AK23" s="128"/>
      <c r="AL23" s="128"/>
      <c r="AM23" s="128"/>
      <c r="AN23" s="128">
        <v>7657</v>
      </c>
      <c r="AO23" s="128"/>
      <c r="AP23" s="128"/>
      <c r="AQ23" s="128"/>
      <c r="AR23" s="128">
        <f>AJ23+AN23</f>
        <v>12982</v>
      </c>
      <c r="AS23" s="128"/>
      <c r="AT23" s="128"/>
      <c r="AU23" s="128"/>
      <c r="AV23" s="128">
        <f>SUM(L23,X23,AJ23)</f>
        <v>15830</v>
      </c>
      <c r="AW23" s="128"/>
      <c r="AX23" s="128"/>
      <c r="AY23" s="128"/>
      <c r="AZ23" s="128">
        <f>SUM(P23,AB23,AN23)</f>
        <v>17487</v>
      </c>
      <c r="BA23" s="128"/>
      <c r="BB23" s="128"/>
      <c r="BC23" s="128"/>
      <c r="BD23" s="84">
        <f>AV23+AZ23</f>
        <v>33317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2322</v>
      </c>
      <c r="BP24" s="175"/>
      <c r="BQ24" s="175"/>
      <c r="BR24" s="175">
        <v>2482</v>
      </c>
      <c r="BS24" s="175"/>
      <c r="BT24" s="175"/>
      <c r="BU24" s="175">
        <v>2693</v>
      </c>
      <c r="BV24" s="175"/>
      <c r="BW24" s="175"/>
      <c r="BX24" s="175">
        <f>BR24+BU24</f>
        <v>5175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30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4.7573310922351952E-2</v>
      </c>
      <c r="M25" s="127"/>
      <c r="N25" s="127"/>
      <c r="O25" s="127"/>
      <c r="P25" s="127">
        <f>P23/BD23</f>
        <v>4.7843443287210734E-2</v>
      </c>
      <c r="Q25" s="127"/>
      <c r="R25" s="127"/>
      <c r="S25" s="127"/>
      <c r="T25" s="127">
        <f>T23/BD23</f>
        <v>9.5416754209562679E-2</v>
      </c>
      <c r="U25" s="127"/>
      <c r="V25" s="127"/>
      <c r="W25" s="127"/>
      <c r="X25" s="127">
        <f>X23/BD23</f>
        <v>0.26773118828225828</v>
      </c>
      <c r="Y25" s="127"/>
      <c r="Z25" s="127"/>
      <c r="AA25" s="127"/>
      <c r="AB25" s="127">
        <f>AB23/BD23</f>
        <v>0.24720112855299098</v>
      </c>
      <c r="AC25" s="127"/>
      <c r="AD25" s="127"/>
      <c r="AE25" s="127"/>
      <c r="AF25" s="127">
        <f>AF23/BD23</f>
        <v>0.51493231683524932</v>
      </c>
      <c r="AG25" s="127"/>
      <c r="AH25" s="127"/>
      <c r="AI25" s="127"/>
      <c r="AJ25" s="127">
        <f>AJ23/BD23</f>
        <v>0.15982831587477864</v>
      </c>
      <c r="AK25" s="127"/>
      <c r="AL25" s="127"/>
      <c r="AM25" s="127"/>
      <c r="AN25" s="127">
        <f>AN23/BD23</f>
        <v>0.22982261308040941</v>
      </c>
      <c r="AO25" s="127"/>
      <c r="AP25" s="127"/>
      <c r="AQ25" s="127"/>
      <c r="AR25" s="127">
        <f>AR23/BD23</f>
        <v>0.38965092895518805</v>
      </c>
      <c r="AS25" s="127"/>
      <c r="AT25" s="127"/>
      <c r="AU25" s="127"/>
      <c r="AV25" s="127">
        <f>AV23/BD23</f>
        <v>0.47513281507938893</v>
      </c>
      <c r="AW25" s="127"/>
      <c r="AX25" s="127"/>
      <c r="AY25" s="127"/>
      <c r="AZ25" s="127">
        <f>AZ23/BD23</f>
        <v>0.52486718492061113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'5月'!BO24</f>
        <v>2320</v>
      </c>
      <c r="BP26" s="165"/>
      <c r="BQ26" s="166"/>
      <c r="BR26" s="164">
        <f>'5月'!BR24</f>
        <v>2485</v>
      </c>
      <c r="BS26" s="165"/>
      <c r="BT26" s="166"/>
      <c r="BU26" s="164">
        <f>'5月'!BU24</f>
        <v>2694</v>
      </c>
      <c r="BV26" s="165"/>
      <c r="BW26" s="166"/>
      <c r="BX26" s="164">
        <f>BR26+BU26</f>
        <v>5179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2</v>
      </c>
      <c r="BP28" s="175"/>
      <c r="BQ28" s="175"/>
      <c r="BR28" s="175">
        <f>BR24-BR26</f>
        <v>-3</v>
      </c>
      <c r="BS28" s="175"/>
      <c r="BT28" s="175"/>
      <c r="BU28" s="175">
        <f>BU24-BU26</f>
        <v>-1</v>
      </c>
      <c r="BV28" s="175"/>
      <c r="BW28" s="175"/>
      <c r="BX28" s="175">
        <f>BX24-BX26</f>
        <v>-4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39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42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43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38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40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41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68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12</v>
      </c>
      <c r="M32" s="84"/>
      <c r="N32" s="84"/>
      <c r="O32" s="84"/>
      <c r="P32" s="84">
        <v>8</v>
      </c>
      <c r="Q32" s="84"/>
      <c r="R32" s="84"/>
      <c r="S32" s="84"/>
      <c r="T32" s="84">
        <f>L32+P32</f>
        <v>20</v>
      </c>
      <c r="U32" s="84"/>
      <c r="V32" s="84"/>
      <c r="W32" s="84"/>
      <c r="X32" s="84">
        <v>19</v>
      </c>
      <c r="Y32" s="84"/>
      <c r="Z32" s="84"/>
      <c r="AA32" s="84"/>
      <c r="AB32" s="84">
        <v>14</v>
      </c>
      <c r="AC32" s="84"/>
      <c r="AD32" s="84"/>
      <c r="AE32" s="84"/>
      <c r="AF32" s="84">
        <f>X32+AB32</f>
        <v>33</v>
      </c>
      <c r="AG32" s="84"/>
      <c r="AH32" s="84"/>
      <c r="AI32" s="84"/>
      <c r="AJ32" s="84">
        <v>11</v>
      </c>
      <c r="AK32" s="84"/>
      <c r="AL32" s="84"/>
      <c r="AM32" s="84"/>
      <c r="AN32" s="84">
        <v>6</v>
      </c>
      <c r="AO32" s="84"/>
      <c r="AP32" s="84"/>
      <c r="AQ32" s="84"/>
      <c r="AR32" s="84">
        <f>AJ32+AN32</f>
        <v>17</v>
      </c>
      <c r="AS32" s="84"/>
      <c r="AT32" s="84"/>
      <c r="AU32" s="84"/>
      <c r="AV32" s="84">
        <f>L32+X32+AJ32</f>
        <v>42</v>
      </c>
      <c r="AW32" s="84"/>
      <c r="AX32" s="84"/>
      <c r="AY32" s="84"/>
      <c r="AZ32" s="84">
        <f>P32+AB32+AN32</f>
        <v>28</v>
      </c>
      <c r="BA32" s="84"/>
      <c r="BB32" s="84"/>
      <c r="BC32" s="84"/>
      <c r="BD32" s="84">
        <f>T32+AF32+AR32</f>
        <v>70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69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'5月'!L35+L32</f>
        <v>112</v>
      </c>
      <c r="M35" s="84"/>
      <c r="N35" s="84"/>
      <c r="O35" s="84"/>
      <c r="P35" s="84">
        <f>'5月'!P35+P32</f>
        <v>86</v>
      </c>
      <c r="Q35" s="84"/>
      <c r="R35" s="84"/>
      <c r="S35" s="84"/>
      <c r="T35" s="84">
        <f>L35+P35</f>
        <v>198</v>
      </c>
      <c r="U35" s="84"/>
      <c r="V35" s="84"/>
      <c r="W35" s="84"/>
      <c r="X35" s="84">
        <f>'5月'!X35+X32</f>
        <v>115</v>
      </c>
      <c r="Y35" s="84"/>
      <c r="Z35" s="84"/>
      <c r="AA35" s="84"/>
      <c r="AB35" s="84">
        <f>'5月'!AB35+AB32</f>
        <v>74</v>
      </c>
      <c r="AC35" s="84"/>
      <c r="AD35" s="84"/>
      <c r="AE35" s="84"/>
      <c r="AF35" s="98">
        <f>X35+AB35</f>
        <v>189</v>
      </c>
      <c r="AG35" s="99"/>
      <c r="AH35" s="99"/>
      <c r="AI35" s="100"/>
      <c r="AJ35" s="84">
        <f>'5月'!AJ35+AJ32</f>
        <v>24</v>
      </c>
      <c r="AK35" s="84"/>
      <c r="AL35" s="84"/>
      <c r="AM35" s="84"/>
      <c r="AN35" s="84">
        <f>'5月'!AN35+AN32</f>
        <v>19</v>
      </c>
      <c r="AO35" s="84"/>
      <c r="AP35" s="84"/>
      <c r="AQ35" s="84"/>
      <c r="AR35" s="98">
        <f>SUM(AJ35:AQ35)</f>
        <v>43</v>
      </c>
      <c r="AS35" s="99"/>
      <c r="AT35" s="99"/>
      <c r="AU35" s="100"/>
      <c r="AV35" s="84">
        <f>SUM(L35+X35+AJ35)</f>
        <v>251</v>
      </c>
      <c r="AW35" s="84"/>
      <c r="AX35" s="84"/>
      <c r="AY35" s="84"/>
      <c r="AZ35" s="84">
        <f>SUM(P35+AB35+AN35)</f>
        <v>179</v>
      </c>
      <c r="BA35" s="84"/>
      <c r="BB35" s="84"/>
      <c r="BC35" s="84"/>
      <c r="BD35" s="84">
        <f>AV35+AZ35</f>
        <v>430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47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48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43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46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40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41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6月1日～6月30日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23</v>
      </c>
      <c r="M40" s="84"/>
      <c r="N40" s="84"/>
      <c r="O40" s="84"/>
      <c r="P40" s="84">
        <v>16</v>
      </c>
      <c r="Q40" s="84"/>
      <c r="R40" s="84"/>
      <c r="S40" s="84"/>
      <c r="T40" s="84">
        <f>L40+P40</f>
        <v>39</v>
      </c>
      <c r="U40" s="84"/>
      <c r="V40" s="84"/>
      <c r="W40" s="84"/>
      <c r="X40" s="84">
        <v>24</v>
      </c>
      <c r="Y40" s="84"/>
      <c r="Z40" s="84"/>
      <c r="AA40" s="84"/>
      <c r="AB40" s="84">
        <v>11</v>
      </c>
      <c r="AC40" s="84"/>
      <c r="AD40" s="84"/>
      <c r="AE40" s="84"/>
      <c r="AF40" s="84">
        <f>X40+AB40</f>
        <v>35</v>
      </c>
      <c r="AG40" s="84"/>
      <c r="AH40" s="84"/>
      <c r="AI40" s="84"/>
      <c r="AJ40" s="84">
        <v>20</v>
      </c>
      <c r="AK40" s="84"/>
      <c r="AL40" s="84"/>
      <c r="AM40" s="84"/>
      <c r="AN40" s="84">
        <v>15</v>
      </c>
      <c r="AO40" s="84"/>
      <c r="AP40" s="84"/>
      <c r="AQ40" s="84"/>
      <c r="AR40" s="84">
        <f>SUM(AJ40:AQ41)</f>
        <v>35</v>
      </c>
      <c r="AS40" s="84"/>
      <c r="AT40" s="84"/>
      <c r="AU40" s="84"/>
      <c r="AV40" s="84">
        <f>L40+X40+AJ40</f>
        <v>67</v>
      </c>
      <c r="AW40" s="84"/>
      <c r="AX40" s="84"/>
      <c r="AY40" s="84"/>
      <c r="AZ40" s="84">
        <f>P40+AB40+AN40</f>
        <v>42</v>
      </c>
      <c r="BA40" s="84"/>
      <c r="BB40" s="84"/>
      <c r="BC40" s="84"/>
      <c r="BD40" s="84">
        <f>T40+AF40+AR40</f>
        <v>109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-25</v>
      </c>
      <c r="BP40" s="175"/>
      <c r="BQ40" s="175"/>
      <c r="BR40" s="175"/>
      <c r="BS40" s="175">
        <f>P9</f>
        <v>-14</v>
      </c>
      <c r="BT40" s="175"/>
      <c r="BU40" s="175"/>
      <c r="BV40" s="175"/>
      <c r="BW40" s="175">
        <f>S9</f>
        <v>-39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45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29"/>
      <c r="B43" s="97" t="str">
        <f>B35</f>
        <v>平成31年4月～令和元年6月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'5月'!L43+L40</f>
        <v>92</v>
      </c>
      <c r="M43" s="84"/>
      <c r="N43" s="84"/>
      <c r="O43" s="84"/>
      <c r="P43" s="84">
        <f>'5月'!P43+P40</f>
        <v>87</v>
      </c>
      <c r="Q43" s="84"/>
      <c r="R43" s="84"/>
      <c r="S43" s="84"/>
      <c r="T43" s="84">
        <f>L43+P43</f>
        <v>179</v>
      </c>
      <c r="U43" s="84"/>
      <c r="V43" s="84"/>
      <c r="W43" s="84"/>
      <c r="X43" s="84">
        <f>'5月'!X43+X40</f>
        <v>114</v>
      </c>
      <c r="Y43" s="84"/>
      <c r="Z43" s="84"/>
      <c r="AA43" s="84"/>
      <c r="AB43" s="84">
        <f>'5月'!AB43+AB40</f>
        <v>108</v>
      </c>
      <c r="AC43" s="84"/>
      <c r="AD43" s="84"/>
      <c r="AE43" s="84"/>
      <c r="AF43" s="84">
        <f>X43+AB43</f>
        <v>222</v>
      </c>
      <c r="AG43" s="84"/>
      <c r="AH43" s="84"/>
      <c r="AI43" s="84"/>
      <c r="AJ43" s="84">
        <f>'5月'!AJ43+AJ40</f>
        <v>82</v>
      </c>
      <c r="AK43" s="84"/>
      <c r="AL43" s="84"/>
      <c r="AM43" s="84"/>
      <c r="AN43" s="84">
        <f>'5月'!AN43+AN40</f>
        <v>67</v>
      </c>
      <c r="AO43" s="84"/>
      <c r="AP43" s="84"/>
      <c r="AQ43" s="84"/>
      <c r="AR43" s="84">
        <f>AJ43+AN43</f>
        <v>149</v>
      </c>
      <c r="AS43" s="84"/>
      <c r="AT43" s="84"/>
      <c r="AU43" s="84"/>
      <c r="AV43" s="84">
        <f>SUM(L43+X43+AJ43)</f>
        <v>288</v>
      </c>
      <c r="AW43" s="84"/>
      <c r="AX43" s="84"/>
      <c r="AY43" s="84"/>
      <c r="AZ43" s="84">
        <f>SUM(P43+AB43+AN43)</f>
        <v>262</v>
      </c>
      <c r="BA43" s="84"/>
      <c r="BB43" s="84"/>
      <c r="BC43" s="84"/>
      <c r="BD43" s="84">
        <f>AV43+AZ43</f>
        <v>550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'5月'!BO43+BO40</f>
        <v>-37</v>
      </c>
      <c r="BP43" s="175"/>
      <c r="BQ43" s="175"/>
      <c r="BR43" s="175"/>
      <c r="BS43" s="175">
        <f>'5月'!BS43+BS40</f>
        <v>-83</v>
      </c>
      <c r="BT43" s="175"/>
      <c r="BU43" s="175"/>
      <c r="BV43" s="175"/>
      <c r="BW43" s="175">
        <f>SUM(BO43:BV43)</f>
        <v>-120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70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T52"/>
  <sheetViews>
    <sheetView workbookViewId="0">
      <selection activeCell="AN25" sqref="AN25:AQ26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75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49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50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51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32"/>
      <c r="W3" s="31"/>
      <c r="X3" s="32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34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16399</v>
      </c>
      <c r="K5" s="156"/>
      <c r="L5" s="157"/>
      <c r="M5" s="155">
        <v>15805</v>
      </c>
      <c r="N5" s="156"/>
      <c r="O5" s="157"/>
      <c r="P5" s="155">
        <v>17441</v>
      </c>
      <c r="Q5" s="156"/>
      <c r="R5" s="157"/>
      <c r="S5" s="149">
        <f>M5+P5</f>
        <v>33246</v>
      </c>
      <c r="T5" s="150"/>
      <c r="U5" s="151"/>
      <c r="V5" s="34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2698</v>
      </c>
      <c r="AF5" s="175"/>
      <c r="AG5" s="175"/>
      <c r="AH5" s="175">
        <v>2200</v>
      </c>
      <c r="AI5" s="175"/>
      <c r="AJ5" s="175"/>
      <c r="AK5" s="175">
        <v>2672</v>
      </c>
      <c r="AL5" s="175"/>
      <c r="AM5" s="175"/>
      <c r="AN5" s="175">
        <f>AH5+AK5</f>
        <v>4872</v>
      </c>
      <c r="AO5" s="175"/>
      <c r="AP5" s="175"/>
      <c r="AQ5" s="175">
        <v>2205</v>
      </c>
      <c r="AR5" s="175"/>
      <c r="AS5" s="175"/>
      <c r="AT5" s="175">
        <v>1987</v>
      </c>
      <c r="AU5" s="175"/>
      <c r="AV5" s="175"/>
      <c r="AW5" s="175">
        <v>2240</v>
      </c>
      <c r="AX5" s="175"/>
      <c r="AY5" s="175"/>
      <c r="AZ5" s="175">
        <f>AT5+AW5</f>
        <v>4227</v>
      </c>
      <c r="BA5" s="175"/>
      <c r="BB5" s="175"/>
      <c r="BC5" s="175">
        <v>3911</v>
      </c>
      <c r="BD5" s="175"/>
      <c r="BE5" s="175"/>
      <c r="BF5" s="175">
        <v>3657</v>
      </c>
      <c r="BG5" s="175"/>
      <c r="BH5" s="175"/>
      <c r="BI5" s="175">
        <v>4102</v>
      </c>
      <c r="BJ5" s="175"/>
      <c r="BK5" s="175"/>
      <c r="BL5" s="175">
        <f>SUM(BF5:BK6)</f>
        <v>7759</v>
      </c>
      <c r="BM5" s="175"/>
      <c r="BN5" s="175"/>
      <c r="BO5" s="175">
        <f>BO14+BO24</f>
        <v>2869</v>
      </c>
      <c r="BP5" s="175"/>
      <c r="BQ5" s="175"/>
      <c r="BR5" s="175">
        <f>BR14+BR24</f>
        <v>2954</v>
      </c>
      <c r="BS5" s="175"/>
      <c r="BT5" s="175"/>
      <c r="BU5" s="175">
        <f>BU14+BU24</f>
        <v>3198</v>
      </c>
      <c r="BV5" s="175"/>
      <c r="BW5" s="175"/>
      <c r="BX5" s="175">
        <f>BR5+BU5</f>
        <v>6152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72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34"/>
      <c r="W6" s="132" t="str">
        <f>B6</f>
        <v>令和元年7月末現在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'6月'!J5</f>
        <v>16420</v>
      </c>
      <c r="K7" s="156"/>
      <c r="L7" s="157"/>
      <c r="M7" s="155">
        <f>'6月'!M5</f>
        <v>15830</v>
      </c>
      <c r="N7" s="156"/>
      <c r="O7" s="157"/>
      <c r="P7" s="155">
        <f>'6月'!P5</f>
        <v>17487</v>
      </c>
      <c r="Q7" s="156"/>
      <c r="R7" s="157"/>
      <c r="S7" s="149">
        <f>M7+P7</f>
        <v>33317</v>
      </c>
      <c r="T7" s="150"/>
      <c r="U7" s="151"/>
      <c r="V7" s="34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'6月'!AE5</f>
        <v>2705</v>
      </c>
      <c r="AF7" s="175"/>
      <c r="AG7" s="175"/>
      <c r="AH7" s="176">
        <f>'6月'!AH5</f>
        <v>2206</v>
      </c>
      <c r="AI7" s="175"/>
      <c r="AJ7" s="175"/>
      <c r="AK7" s="176">
        <f>'6月'!AK5</f>
        <v>2684</v>
      </c>
      <c r="AL7" s="175"/>
      <c r="AM7" s="175"/>
      <c r="AN7" s="175">
        <f>AH7+AK7</f>
        <v>4890</v>
      </c>
      <c r="AO7" s="175"/>
      <c r="AP7" s="175"/>
      <c r="AQ7" s="175">
        <f>'6月'!AQ5</f>
        <v>2207</v>
      </c>
      <c r="AR7" s="175"/>
      <c r="AS7" s="175"/>
      <c r="AT7" s="175">
        <f>'6月'!AT5</f>
        <v>1997</v>
      </c>
      <c r="AU7" s="175"/>
      <c r="AV7" s="175"/>
      <c r="AW7" s="175">
        <f>'6月'!AW5</f>
        <v>2248</v>
      </c>
      <c r="AX7" s="175"/>
      <c r="AY7" s="175"/>
      <c r="AZ7" s="175">
        <f>AT7+AW7</f>
        <v>4245</v>
      </c>
      <c r="BA7" s="175"/>
      <c r="BB7" s="175"/>
      <c r="BC7" s="175">
        <f>'6月'!BC5</f>
        <v>3925</v>
      </c>
      <c r="BD7" s="175"/>
      <c r="BE7" s="175"/>
      <c r="BF7" s="175">
        <f>'6月'!BF5</f>
        <v>3665</v>
      </c>
      <c r="BG7" s="175"/>
      <c r="BH7" s="175"/>
      <c r="BI7" s="175">
        <f>'6月'!BI5</f>
        <v>4121</v>
      </c>
      <c r="BJ7" s="175"/>
      <c r="BK7" s="175"/>
      <c r="BL7" s="175">
        <f>BF7+BI7</f>
        <v>7786</v>
      </c>
      <c r="BM7" s="175"/>
      <c r="BN7" s="175"/>
      <c r="BO7" s="175">
        <f>BO16+BO26</f>
        <v>2864</v>
      </c>
      <c r="BP7" s="175"/>
      <c r="BQ7" s="175"/>
      <c r="BR7" s="175">
        <f>BR16+BR26</f>
        <v>2952</v>
      </c>
      <c r="BS7" s="175"/>
      <c r="BT7" s="175"/>
      <c r="BU7" s="175">
        <f>BU16+BU26</f>
        <v>3201</v>
      </c>
      <c r="BV7" s="175"/>
      <c r="BW7" s="175"/>
      <c r="BX7" s="175">
        <f>BR7+BU7</f>
        <v>6153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73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34"/>
      <c r="W8" s="132" t="str">
        <f>B8</f>
        <v>令和元年6月末現在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-21</v>
      </c>
      <c r="K9" s="162"/>
      <c r="L9" s="163"/>
      <c r="M9" s="161">
        <f t="shared" ref="M9" si="0">M5-M7</f>
        <v>-25</v>
      </c>
      <c r="N9" s="162"/>
      <c r="O9" s="163"/>
      <c r="P9" s="161">
        <f t="shared" ref="P9" si="1">P5-P7</f>
        <v>-46</v>
      </c>
      <c r="Q9" s="162"/>
      <c r="R9" s="163"/>
      <c r="S9" s="161">
        <f t="shared" ref="S9" si="2">S5-S7</f>
        <v>-71</v>
      </c>
      <c r="T9" s="162"/>
      <c r="U9" s="163"/>
      <c r="V9" s="34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-7</v>
      </c>
      <c r="AF9" s="175"/>
      <c r="AG9" s="175"/>
      <c r="AH9" s="175">
        <f>AH5-AH7</f>
        <v>-6</v>
      </c>
      <c r="AI9" s="175"/>
      <c r="AJ9" s="175"/>
      <c r="AK9" s="175">
        <f>AK5-AK7</f>
        <v>-12</v>
      </c>
      <c r="AL9" s="175"/>
      <c r="AM9" s="175"/>
      <c r="AN9" s="175">
        <f>AN5-AN7</f>
        <v>-18</v>
      </c>
      <c r="AO9" s="175"/>
      <c r="AP9" s="175"/>
      <c r="AQ9" s="175">
        <f>AQ5-AQ7</f>
        <v>-2</v>
      </c>
      <c r="AR9" s="175"/>
      <c r="AS9" s="175"/>
      <c r="AT9" s="175">
        <f>AT5-AT7</f>
        <v>-10</v>
      </c>
      <c r="AU9" s="175"/>
      <c r="AV9" s="175"/>
      <c r="AW9" s="175">
        <f>AW5-AW7</f>
        <v>-8</v>
      </c>
      <c r="AX9" s="175"/>
      <c r="AY9" s="175"/>
      <c r="AZ9" s="175">
        <f>AZ5-AZ7</f>
        <v>-18</v>
      </c>
      <c r="BA9" s="175"/>
      <c r="BB9" s="175"/>
      <c r="BC9" s="175">
        <f>BC5-BC7</f>
        <v>-14</v>
      </c>
      <c r="BD9" s="175"/>
      <c r="BE9" s="175"/>
      <c r="BF9" s="175">
        <f>BF5-BF7</f>
        <v>-8</v>
      </c>
      <c r="BG9" s="175"/>
      <c r="BH9" s="175"/>
      <c r="BI9" s="175">
        <f>BI5-BI7</f>
        <v>-19</v>
      </c>
      <c r="BJ9" s="175"/>
      <c r="BK9" s="175"/>
      <c r="BL9" s="175">
        <f>BL5-BL7</f>
        <v>-27</v>
      </c>
      <c r="BM9" s="175"/>
      <c r="BN9" s="175"/>
      <c r="BO9" s="175">
        <f>BO5-BO7</f>
        <v>5</v>
      </c>
      <c r="BP9" s="175"/>
      <c r="BQ9" s="175"/>
      <c r="BR9" s="175">
        <f>BR5-BR7</f>
        <v>2</v>
      </c>
      <c r="BS9" s="175"/>
      <c r="BT9" s="175"/>
      <c r="BU9" s="175">
        <f>BU5-BU7</f>
        <v>-3</v>
      </c>
      <c r="BV9" s="175"/>
      <c r="BW9" s="175"/>
      <c r="BX9" s="175">
        <f>BX5-BX7</f>
        <v>-1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52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53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54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55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33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40" t="s">
        <v>72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1860</v>
      </c>
      <c r="T14" s="150"/>
      <c r="U14" s="151"/>
      <c r="V14" s="149">
        <v>1893</v>
      </c>
      <c r="W14" s="150"/>
      <c r="X14" s="151"/>
      <c r="Y14" s="149">
        <v>1923</v>
      </c>
      <c r="Z14" s="150"/>
      <c r="AA14" s="151"/>
      <c r="AB14" s="149">
        <f>V14+Y14</f>
        <v>3816</v>
      </c>
      <c r="AC14" s="150"/>
      <c r="AD14" s="151"/>
      <c r="AE14" s="149">
        <v>533</v>
      </c>
      <c r="AF14" s="150"/>
      <c r="AG14" s="151"/>
      <c r="AH14" s="149">
        <v>577</v>
      </c>
      <c r="AI14" s="150"/>
      <c r="AJ14" s="151"/>
      <c r="AK14" s="149">
        <v>616</v>
      </c>
      <c r="AL14" s="150"/>
      <c r="AM14" s="151"/>
      <c r="AN14" s="149">
        <f>AH14+AK14</f>
        <v>1193</v>
      </c>
      <c r="AO14" s="150"/>
      <c r="AP14" s="151"/>
      <c r="AQ14" s="149">
        <v>705</v>
      </c>
      <c r="AR14" s="150"/>
      <c r="AS14" s="151"/>
      <c r="AT14" s="149">
        <v>784</v>
      </c>
      <c r="AU14" s="150"/>
      <c r="AV14" s="151"/>
      <c r="AW14" s="149">
        <v>836</v>
      </c>
      <c r="AX14" s="150"/>
      <c r="AY14" s="151"/>
      <c r="AZ14" s="149">
        <f>AT14+AW14</f>
        <v>1620</v>
      </c>
      <c r="BA14" s="150"/>
      <c r="BB14" s="151"/>
      <c r="BC14" s="149">
        <v>1618</v>
      </c>
      <c r="BD14" s="150"/>
      <c r="BE14" s="151"/>
      <c r="BF14" s="149">
        <v>1753</v>
      </c>
      <c r="BG14" s="150"/>
      <c r="BH14" s="151"/>
      <c r="BI14" s="149">
        <v>1854</v>
      </c>
      <c r="BJ14" s="150"/>
      <c r="BK14" s="151"/>
      <c r="BL14" s="149">
        <f>BF14+BI14</f>
        <v>3607</v>
      </c>
      <c r="BM14" s="150"/>
      <c r="BN14" s="151"/>
      <c r="BO14" s="177">
        <v>544</v>
      </c>
      <c r="BP14" s="165"/>
      <c r="BQ14" s="166"/>
      <c r="BR14" s="164">
        <v>470</v>
      </c>
      <c r="BS14" s="165"/>
      <c r="BT14" s="166"/>
      <c r="BU14" s="164">
        <v>508</v>
      </c>
      <c r="BV14" s="165"/>
      <c r="BW14" s="166"/>
      <c r="BX14" s="164">
        <f>BR14+BU14</f>
        <v>978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令和元年7月末現在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63</v>
      </c>
      <c r="C16" s="110"/>
      <c r="D16" s="111"/>
      <c r="E16" s="109">
        <v>164</v>
      </c>
      <c r="F16" s="110"/>
      <c r="G16" s="111"/>
      <c r="H16" s="109">
        <f>B16+E16</f>
        <v>227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'6月'!S14</f>
        <v>1855</v>
      </c>
      <c r="T16" s="84"/>
      <c r="U16" s="84"/>
      <c r="V16" s="84">
        <f>'6月'!V14</f>
        <v>1886</v>
      </c>
      <c r="W16" s="84"/>
      <c r="X16" s="84"/>
      <c r="Y16" s="84">
        <f>'6月'!Y14</f>
        <v>1916</v>
      </c>
      <c r="Z16" s="84"/>
      <c r="AA16" s="84"/>
      <c r="AB16" s="149">
        <f>V16+Y16</f>
        <v>3802</v>
      </c>
      <c r="AC16" s="150"/>
      <c r="AD16" s="151"/>
      <c r="AE16" s="84">
        <f>'6月'!AE14</f>
        <v>536</v>
      </c>
      <c r="AF16" s="84"/>
      <c r="AG16" s="84"/>
      <c r="AH16" s="84">
        <f>'6月'!AH14</f>
        <v>581</v>
      </c>
      <c r="AI16" s="84"/>
      <c r="AJ16" s="84"/>
      <c r="AK16" s="84">
        <f>'6月'!AK14</f>
        <v>623</v>
      </c>
      <c r="AL16" s="84"/>
      <c r="AM16" s="84"/>
      <c r="AN16" s="149">
        <f>AH16+AK16</f>
        <v>1204</v>
      </c>
      <c r="AO16" s="150"/>
      <c r="AP16" s="151"/>
      <c r="AQ16" s="84">
        <f>'6月'!AQ14</f>
        <v>703</v>
      </c>
      <c r="AR16" s="84"/>
      <c r="AS16" s="84"/>
      <c r="AT16" s="84">
        <f>'6月'!AT14</f>
        <v>783</v>
      </c>
      <c r="AU16" s="84"/>
      <c r="AV16" s="84"/>
      <c r="AW16" s="84">
        <f>'6月'!AW14</f>
        <v>836</v>
      </c>
      <c r="AX16" s="84"/>
      <c r="AY16" s="84"/>
      <c r="AZ16" s="149">
        <f>AT16+AW16</f>
        <v>1619</v>
      </c>
      <c r="BA16" s="150"/>
      <c r="BB16" s="151"/>
      <c r="BC16" s="84">
        <f>'6月'!BC14</f>
        <v>1625</v>
      </c>
      <c r="BD16" s="84"/>
      <c r="BE16" s="84"/>
      <c r="BF16" s="84">
        <f>'6月'!BF14</f>
        <v>1760</v>
      </c>
      <c r="BG16" s="84"/>
      <c r="BH16" s="84"/>
      <c r="BI16" s="84">
        <f>'6月'!BI14</f>
        <v>1858</v>
      </c>
      <c r="BJ16" s="84"/>
      <c r="BK16" s="84"/>
      <c r="BL16" s="149">
        <f>BF16+BI16</f>
        <v>3618</v>
      </c>
      <c r="BM16" s="150"/>
      <c r="BN16" s="151"/>
      <c r="BO16" s="176">
        <f>'6月'!BO14</f>
        <v>542</v>
      </c>
      <c r="BP16" s="175"/>
      <c r="BQ16" s="175"/>
      <c r="BR16" s="176">
        <f>'6月'!BR14</f>
        <v>470</v>
      </c>
      <c r="BS16" s="175"/>
      <c r="BT16" s="175"/>
      <c r="BU16" s="176">
        <f>'6月'!BU14</f>
        <v>508</v>
      </c>
      <c r="BV16" s="175"/>
      <c r="BW16" s="175"/>
      <c r="BX16" s="175">
        <f>BR16+BU16</f>
        <v>978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令和元年6月末現在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5</v>
      </c>
      <c r="T18" s="84"/>
      <c r="U18" s="84"/>
      <c r="V18" s="84">
        <f t="shared" ref="V18" si="3">V14-V16</f>
        <v>7</v>
      </c>
      <c r="W18" s="84"/>
      <c r="X18" s="84"/>
      <c r="Y18" s="84">
        <f t="shared" ref="Y18" si="4">Y14-Y16</f>
        <v>7</v>
      </c>
      <c r="Z18" s="84"/>
      <c r="AA18" s="84"/>
      <c r="AB18" s="84">
        <f t="shared" ref="AB18" si="5">AB14-AB16</f>
        <v>14</v>
      </c>
      <c r="AC18" s="84"/>
      <c r="AD18" s="84"/>
      <c r="AE18" s="84">
        <f t="shared" ref="AE18" si="6">AE14-AE16</f>
        <v>-3</v>
      </c>
      <c r="AF18" s="84"/>
      <c r="AG18" s="84"/>
      <c r="AH18" s="84">
        <f t="shared" ref="AH18" si="7">AH14-AH16</f>
        <v>-4</v>
      </c>
      <c r="AI18" s="84"/>
      <c r="AJ18" s="84"/>
      <c r="AK18" s="84">
        <f t="shared" ref="AK18" si="8">AK14-AK16</f>
        <v>-7</v>
      </c>
      <c r="AL18" s="84"/>
      <c r="AM18" s="84"/>
      <c r="AN18" s="84">
        <f t="shared" ref="AN18" si="9">AN14-AN16</f>
        <v>-11</v>
      </c>
      <c r="AO18" s="84"/>
      <c r="AP18" s="84"/>
      <c r="AQ18" s="84">
        <f t="shared" ref="AQ18" si="10">AQ14-AQ16</f>
        <v>2</v>
      </c>
      <c r="AR18" s="84"/>
      <c r="AS18" s="84"/>
      <c r="AT18" s="84">
        <f t="shared" ref="AT18" si="11">AT14-AT16</f>
        <v>1</v>
      </c>
      <c r="AU18" s="84"/>
      <c r="AV18" s="84"/>
      <c r="AW18" s="84">
        <f t="shared" ref="AW18" si="12">AW14-AW16</f>
        <v>0</v>
      </c>
      <c r="AX18" s="84"/>
      <c r="AY18" s="84"/>
      <c r="AZ18" s="84">
        <f t="shared" ref="AZ18" si="13">AZ14-AZ16</f>
        <v>1</v>
      </c>
      <c r="BA18" s="84"/>
      <c r="BB18" s="84"/>
      <c r="BC18" s="84">
        <f t="shared" ref="BC18" si="14">BC14-BC16</f>
        <v>-7</v>
      </c>
      <c r="BD18" s="84"/>
      <c r="BE18" s="84"/>
      <c r="BF18" s="84">
        <f t="shared" ref="BF18" si="15">BF14-BF16</f>
        <v>-7</v>
      </c>
      <c r="BG18" s="84"/>
      <c r="BH18" s="84"/>
      <c r="BI18" s="84">
        <f t="shared" ref="BI18" si="16">BI14-BI16</f>
        <v>-4</v>
      </c>
      <c r="BJ18" s="84"/>
      <c r="BK18" s="84"/>
      <c r="BL18" s="84">
        <f t="shared" ref="BL18" si="17">BL14-BL16</f>
        <v>-11</v>
      </c>
      <c r="BM18" s="84"/>
      <c r="BN18" s="84"/>
      <c r="BO18" s="176">
        <f>BO14-BO16</f>
        <v>2</v>
      </c>
      <c r="BP18" s="175"/>
      <c r="BQ18" s="175"/>
      <c r="BR18" s="175">
        <f>BR14-BR16</f>
        <v>0</v>
      </c>
      <c r="BS18" s="175"/>
      <c r="BT18" s="175"/>
      <c r="BU18" s="175">
        <f>BU14-BU16</f>
        <v>0</v>
      </c>
      <c r="BV18" s="175"/>
      <c r="BW18" s="175"/>
      <c r="BX18" s="175">
        <f>BX14-BX16</f>
        <v>0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34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35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36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37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32"/>
      <c r="BI21" s="32"/>
      <c r="BJ21" s="32"/>
      <c r="BK21" s="32"/>
      <c r="BL21" s="32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32"/>
      <c r="BI22" s="32"/>
      <c r="BJ22" s="32"/>
      <c r="BK22" s="32"/>
      <c r="BL22" s="32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1577</v>
      </c>
      <c r="M23" s="128"/>
      <c r="N23" s="128"/>
      <c r="O23" s="128"/>
      <c r="P23" s="128">
        <v>1587</v>
      </c>
      <c r="Q23" s="128"/>
      <c r="R23" s="128"/>
      <c r="S23" s="128"/>
      <c r="T23" s="128">
        <f>L23+P23</f>
        <v>3164</v>
      </c>
      <c r="U23" s="128"/>
      <c r="V23" s="128"/>
      <c r="W23" s="128"/>
      <c r="X23" s="128">
        <v>8903</v>
      </c>
      <c r="Y23" s="128"/>
      <c r="Z23" s="128"/>
      <c r="AA23" s="128"/>
      <c r="AB23" s="128">
        <v>8192</v>
      </c>
      <c r="AC23" s="128"/>
      <c r="AD23" s="128"/>
      <c r="AE23" s="128"/>
      <c r="AF23" s="128">
        <f>X23+AB23</f>
        <v>17095</v>
      </c>
      <c r="AG23" s="128"/>
      <c r="AH23" s="128"/>
      <c r="AI23" s="128"/>
      <c r="AJ23" s="128">
        <v>5325</v>
      </c>
      <c r="AK23" s="128"/>
      <c r="AL23" s="128"/>
      <c r="AM23" s="128"/>
      <c r="AN23" s="128">
        <v>7662</v>
      </c>
      <c r="AO23" s="128"/>
      <c r="AP23" s="128"/>
      <c r="AQ23" s="128"/>
      <c r="AR23" s="128">
        <f>AJ23+AN23</f>
        <v>12987</v>
      </c>
      <c r="AS23" s="128"/>
      <c r="AT23" s="128"/>
      <c r="AU23" s="128"/>
      <c r="AV23" s="128">
        <f>SUM(L23,X23,AJ23)</f>
        <v>15805</v>
      </c>
      <c r="AW23" s="128"/>
      <c r="AX23" s="128"/>
      <c r="AY23" s="128"/>
      <c r="AZ23" s="128">
        <f>SUM(P23,AB23,AN23)</f>
        <v>17441</v>
      </c>
      <c r="BA23" s="128"/>
      <c r="BB23" s="128"/>
      <c r="BC23" s="128"/>
      <c r="BD23" s="84">
        <f>AV23+AZ23</f>
        <v>33246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2325</v>
      </c>
      <c r="BP24" s="175"/>
      <c r="BQ24" s="175"/>
      <c r="BR24" s="175">
        <v>2484</v>
      </c>
      <c r="BS24" s="175"/>
      <c r="BT24" s="175"/>
      <c r="BU24" s="175">
        <v>2690</v>
      </c>
      <c r="BV24" s="175"/>
      <c r="BW24" s="175"/>
      <c r="BX24" s="175">
        <f>BR24+BU24</f>
        <v>5174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30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4.7434277807856584E-2</v>
      </c>
      <c r="M25" s="127"/>
      <c r="N25" s="127"/>
      <c r="O25" s="127"/>
      <c r="P25" s="127">
        <f>P23/BD23</f>
        <v>4.7735065872586177E-2</v>
      </c>
      <c r="Q25" s="127"/>
      <c r="R25" s="127"/>
      <c r="S25" s="127"/>
      <c r="T25" s="127">
        <f>T23/BD23</f>
        <v>9.5169343680442761E-2</v>
      </c>
      <c r="U25" s="127"/>
      <c r="V25" s="127"/>
      <c r="W25" s="127"/>
      <c r="X25" s="127">
        <f>X23/BD23</f>
        <v>0.26779161402875534</v>
      </c>
      <c r="Y25" s="127"/>
      <c r="Z25" s="127"/>
      <c r="AA25" s="127"/>
      <c r="AB25" s="127">
        <f>AB23/BD23</f>
        <v>0.24640558262648138</v>
      </c>
      <c r="AC25" s="127"/>
      <c r="AD25" s="127"/>
      <c r="AE25" s="127"/>
      <c r="AF25" s="127">
        <f>AF23/BD23</f>
        <v>0.51419719665523667</v>
      </c>
      <c r="AG25" s="127"/>
      <c r="AH25" s="127"/>
      <c r="AI25" s="127"/>
      <c r="AJ25" s="127">
        <f>AJ23/BD23</f>
        <v>0.16016964446850748</v>
      </c>
      <c r="AK25" s="127"/>
      <c r="AL25" s="127"/>
      <c r="AM25" s="127"/>
      <c r="AN25" s="127">
        <f>AN23/BD23</f>
        <v>0.23046381519581302</v>
      </c>
      <c r="AO25" s="127"/>
      <c r="AP25" s="127"/>
      <c r="AQ25" s="127"/>
      <c r="AR25" s="127">
        <f>AR23/BD23</f>
        <v>0.3906334596643205</v>
      </c>
      <c r="AS25" s="127"/>
      <c r="AT25" s="127"/>
      <c r="AU25" s="127"/>
      <c r="AV25" s="127">
        <f>AV23/BD23</f>
        <v>0.47539553630511944</v>
      </c>
      <c r="AW25" s="127"/>
      <c r="AX25" s="127"/>
      <c r="AY25" s="127"/>
      <c r="AZ25" s="127">
        <f>AZ23/BD23</f>
        <v>0.52460446369488056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'6月'!BO24</f>
        <v>2322</v>
      </c>
      <c r="BP26" s="165"/>
      <c r="BQ26" s="166"/>
      <c r="BR26" s="164">
        <f>'6月'!BR24</f>
        <v>2482</v>
      </c>
      <c r="BS26" s="165"/>
      <c r="BT26" s="166"/>
      <c r="BU26" s="164">
        <f>'6月'!BU24</f>
        <v>2693</v>
      </c>
      <c r="BV26" s="165"/>
      <c r="BW26" s="166"/>
      <c r="BX26" s="164">
        <f>BR26+BU26</f>
        <v>5175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3</v>
      </c>
      <c r="BP28" s="175"/>
      <c r="BQ28" s="175"/>
      <c r="BR28" s="175">
        <f>BR24-BR26</f>
        <v>2</v>
      </c>
      <c r="BS28" s="175"/>
      <c r="BT28" s="175"/>
      <c r="BU28" s="175">
        <f>BU24-BU26</f>
        <v>-3</v>
      </c>
      <c r="BV28" s="175"/>
      <c r="BW28" s="175"/>
      <c r="BX28" s="175">
        <f>BX24-BX26</f>
        <v>-1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39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42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43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38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40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41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76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27</v>
      </c>
      <c r="M32" s="84"/>
      <c r="N32" s="84"/>
      <c r="O32" s="84"/>
      <c r="P32" s="84">
        <v>17</v>
      </c>
      <c r="Q32" s="84"/>
      <c r="R32" s="84"/>
      <c r="S32" s="84"/>
      <c r="T32" s="84">
        <f>L32+P32</f>
        <v>44</v>
      </c>
      <c r="U32" s="84"/>
      <c r="V32" s="84"/>
      <c r="W32" s="84"/>
      <c r="X32" s="84">
        <v>18</v>
      </c>
      <c r="Y32" s="84"/>
      <c r="Z32" s="84"/>
      <c r="AA32" s="84"/>
      <c r="AB32" s="84">
        <v>11</v>
      </c>
      <c r="AC32" s="84"/>
      <c r="AD32" s="84"/>
      <c r="AE32" s="84"/>
      <c r="AF32" s="84">
        <f>X32+AB32</f>
        <v>29</v>
      </c>
      <c r="AG32" s="84"/>
      <c r="AH32" s="84"/>
      <c r="AI32" s="84"/>
      <c r="AJ32" s="84">
        <v>6</v>
      </c>
      <c r="AK32" s="84"/>
      <c r="AL32" s="84"/>
      <c r="AM32" s="84"/>
      <c r="AN32" s="84">
        <v>6</v>
      </c>
      <c r="AO32" s="84"/>
      <c r="AP32" s="84"/>
      <c r="AQ32" s="84"/>
      <c r="AR32" s="84">
        <f>AJ32+AN32</f>
        <v>12</v>
      </c>
      <c r="AS32" s="84"/>
      <c r="AT32" s="84"/>
      <c r="AU32" s="84"/>
      <c r="AV32" s="84">
        <f>L32+X32+AJ32</f>
        <v>51</v>
      </c>
      <c r="AW32" s="84"/>
      <c r="AX32" s="84"/>
      <c r="AY32" s="84"/>
      <c r="AZ32" s="84">
        <f>P32+AB32+AN32</f>
        <v>34</v>
      </c>
      <c r="BA32" s="84"/>
      <c r="BB32" s="84"/>
      <c r="BC32" s="84"/>
      <c r="BD32" s="84">
        <f>T32+AF32+AR32</f>
        <v>85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77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'6月'!L35+L32</f>
        <v>139</v>
      </c>
      <c r="M35" s="84"/>
      <c r="N35" s="84"/>
      <c r="O35" s="84"/>
      <c r="P35" s="84">
        <f>'6月'!P35+P32</f>
        <v>103</v>
      </c>
      <c r="Q35" s="84"/>
      <c r="R35" s="84"/>
      <c r="S35" s="84"/>
      <c r="T35" s="84">
        <f>L35+P35</f>
        <v>242</v>
      </c>
      <c r="U35" s="84"/>
      <c r="V35" s="84"/>
      <c r="W35" s="84"/>
      <c r="X35" s="84">
        <f>'6月'!X35+X32</f>
        <v>133</v>
      </c>
      <c r="Y35" s="84"/>
      <c r="Z35" s="84"/>
      <c r="AA35" s="84"/>
      <c r="AB35" s="84">
        <f>'6月'!AB35+AB32</f>
        <v>85</v>
      </c>
      <c r="AC35" s="84"/>
      <c r="AD35" s="84"/>
      <c r="AE35" s="84"/>
      <c r="AF35" s="98">
        <f>X35+AB35</f>
        <v>218</v>
      </c>
      <c r="AG35" s="99"/>
      <c r="AH35" s="99"/>
      <c r="AI35" s="100"/>
      <c r="AJ35" s="84">
        <f>'6月'!AJ35+AJ32</f>
        <v>30</v>
      </c>
      <c r="AK35" s="84"/>
      <c r="AL35" s="84"/>
      <c r="AM35" s="84"/>
      <c r="AN35" s="84">
        <f>'6月'!AN35+AN32</f>
        <v>25</v>
      </c>
      <c r="AO35" s="84"/>
      <c r="AP35" s="84"/>
      <c r="AQ35" s="84"/>
      <c r="AR35" s="98">
        <f>SUM(AJ35:AQ35)</f>
        <v>55</v>
      </c>
      <c r="AS35" s="99"/>
      <c r="AT35" s="99"/>
      <c r="AU35" s="100"/>
      <c r="AV35" s="84">
        <f>SUM(L35+X35+AJ35)</f>
        <v>302</v>
      </c>
      <c r="AW35" s="84"/>
      <c r="AX35" s="84"/>
      <c r="AY35" s="84"/>
      <c r="AZ35" s="84">
        <f>SUM(P35+AB35+AN35)</f>
        <v>213</v>
      </c>
      <c r="BA35" s="84"/>
      <c r="BB35" s="84"/>
      <c r="BC35" s="84"/>
      <c r="BD35" s="84">
        <f>AV35+AZ35</f>
        <v>515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47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48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43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46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40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41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7月1日～7月31日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21</v>
      </c>
      <c r="M40" s="84"/>
      <c r="N40" s="84"/>
      <c r="O40" s="84"/>
      <c r="P40" s="84">
        <v>24</v>
      </c>
      <c r="Q40" s="84"/>
      <c r="R40" s="84"/>
      <c r="S40" s="84"/>
      <c r="T40" s="84">
        <f>L40+P40</f>
        <v>45</v>
      </c>
      <c r="U40" s="84"/>
      <c r="V40" s="84"/>
      <c r="W40" s="84"/>
      <c r="X40" s="84">
        <v>25</v>
      </c>
      <c r="Y40" s="84"/>
      <c r="Z40" s="84"/>
      <c r="AA40" s="84"/>
      <c r="AB40" s="84">
        <v>36</v>
      </c>
      <c r="AC40" s="84"/>
      <c r="AD40" s="84"/>
      <c r="AE40" s="84"/>
      <c r="AF40" s="84">
        <f>X40+AB40</f>
        <v>61</v>
      </c>
      <c r="AG40" s="84"/>
      <c r="AH40" s="84"/>
      <c r="AI40" s="84"/>
      <c r="AJ40" s="84">
        <v>30</v>
      </c>
      <c r="AK40" s="84"/>
      <c r="AL40" s="84"/>
      <c r="AM40" s="84"/>
      <c r="AN40" s="84">
        <v>20</v>
      </c>
      <c r="AO40" s="84"/>
      <c r="AP40" s="84"/>
      <c r="AQ40" s="84"/>
      <c r="AR40" s="84">
        <f>SUM(AJ40:AQ41)</f>
        <v>50</v>
      </c>
      <c r="AS40" s="84"/>
      <c r="AT40" s="84"/>
      <c r="AU40" s="84"/>
      <c r="AV40" s="84">
        <f>L40+X40+AJ40</f>
        <v>76</v>
      </c>
      <c r="AW40" s="84"/>
      <c r="AX40" s="84"/>
      <c r="AY40" s="84"/>
      <c r="AZ40" s="84">
        <f>P40+AB40+AN40</f>
        <v>80</v>
      </c>
      <c r="BA40" s="84"/>
      <c r="BB40" s="84"/>
      <c r="BC40" s="84"/>
      <c r="BD40" s="84">
        <f>T40+AF40+AR40</f>
        <v>156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-25</v>
      </c>
      <c r="BP40" s="175"/>
      <c r="BQ40" s="175"/>
      <c r="BR40" s="175"/>
      <c r="BS40" s="175">
        <f>P9</f>
        <v>-46</v>
      </c>
      <c r="BT40" s="175"/>
      <c r="BU40" s="175"/>
      <c r="BV40" s="175"/>
      <c r="BW40" s="175">
        <f>S9</f>
        <v>-71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45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35"/>
      <c r="B43" s="97" t="str">
        <f>B35</f>
        <v>平成31年4月～令和元年7月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'6月'!L43+L40</f>
        <v>113</v>
      </c>
      <c r="M43" s="84"/>
      <c r="N43" s="84"/>
      <c r="O43" s="84"/>
      <c r="P43" s="84">
        <f>'6月'!P43+P40</f>
        <v>111</v>
      </c>
      <c r="Q43" s="84"/>
      <c r="R43" s="84"/>
      <c r="S43" s="84"/>
      <c r="T43" s="84">
        <f>L43+P43</f>
        <v>224</v>
      </c>
      <c r="U43" s="84"/>
      <c r="V43" s="84"/>
      <c r="W43" s="84"/>
      <c r="X43" s="84">
        <f>'6月'!X43+X40</f>
        <v>139</v>
      </c>
      <c r="Y43" s="84"/>
      <c r="Z43" s="84"/>
      <c r="AA43" s="84"/>
      <c r="AB43" s="84">
        <f>'6月'!AB43+AB40</f>
        <v>144</v>
      </c>
      <c r="AC43" s="84"/>
      <c r="AD43" s="84"/>
      <c r="AE43" s="84"/>
      <c r="AF43" s="84">
        <f>X43+AB43</f>
        <v>283</v>
      </c>
      <c r="AG43" s="84"/>
      <c r="AH43" s="84"/>
      <c r="AI43" s="84"/>
      <c r="AJ43" s="84">
        <f>'6月'!AJ43+AJ40</f>
        <v>112</v>
      </c>
      <c r="AK43" s="84"/>
      <c r="AL43" s="84"/>
      <c r="AM43" s="84"/>
      <c r="AN43" s="84">
        <f>'6月'!AN43+AN40</f>
        <v>87</v>
      </c>
      <c r="AO43" s="84"/>
      <c r="AP43" s="84"/>
      <c r="AQ43" s="84"/>
      <c r="AR43" s="84">
        <f>AJ43+AN43</f>
        <v>199</v>
      </c>
      <c r="AS43" s="84"/>
      <c r="AT43" s="84"/>
      <c r="AU43" s="84"/>
      <c r="AV43" s="84">
        <f>SUM(L43+X43+AJ43)</f>
        <v>364</v>
      </c>
      <c r="AW43" s="84"/>
      <c r="AX43" s="84"/>
      <c r="AY43" s="84"/>
      <c r="AZ43" s="84">
        <f>SUM(P43+AB43+AN43)</f>
        <v>342</v>
      </c>
      <c r="BA43" s="84"/>
      <c r="BB43" s="84"/>
      <c r="BC43" s="84"/>
      <c r="BD43" s="84">
        <f>AV43+AZ43</f>
        <v>706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'6月'!BO43+BO40</f>
        <v>-62</v>
      </c>
      <c r="BP43" s="175"/>
      <c r="BQ43" s="175"/>
      <c r="BR43" s="175"/>
      <c r="BS43" s="175">
        <f>'6月'!BS43+BS40</f>
        <v>-129</v>
      </c>
      <c r="BT43" s="175"/>
      <c r="BU43" s="175"/>
      <c r="BV43" s="175"/>
      <c r="BW43" s="175">
        <f>SUM(BO43:BV43)</f>
        <v>-191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74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T52"/>
  <sheetViews>
    <sheetView topLeftCell="A7" zoomScaleNormal="100" workbookViewId="0">
      <selection activeCell="L35" sqref="L35:O35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49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50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51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38"/>
      <c r="W3" s="41"/>
      <c r="X3" s="38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36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16393</v>
      </c>
      <c r="K5" s="156"/>
      <c r="L5" s="157"/>
      <c r="M5" s="155">
        <v>15779</v>
      </c>
      <c r="N5" s="156"/>
      <c r="O5" s="157"/>
      <c r="P5" s="155">
        <v>17433</v>
      </c>
      <c r="Q5" s="156"/>
      <c r="R5" s="157"/>
      <c r="S5" s="149">
        <f>M5+P5</f>
        <v>33212</v>
      </c>
      <c r="T5" s="150"/>
      <c r="U5" s="151"/>
      <c r="V5" s="36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2703</v>
      </c>
      <c r="AF5" s="175"/>
      <c r="AG5" s="175"/>
      <c r="AH5" s="175">
        <v>2205</v>
      </c>
      <c r="AI5" s="175"/>
      <c r="AJ5" s="175"/>
      <c r="AK5" s="175">
        <v>2678</v>
      </c>
      <c r="AL5" s="175"/>
      <c r="AM5" s="175"/>
      <c r="AN5" s="175">
        <f>AH5+AK5</f>
        <v>4883</v>
      </c>
      <c r="AO5" s="175"/>
      <c r="AP5" s="175"/>
      <c r="AQ5" s="175">
        <v>2201</v>
      </c>
      <c r="AR5" s="175"/>
      <c r="AS5" s="175"/>
      <c r="AT5" s="175">
        <v>1983</v>
      </c>
      <c r="AU5" s="175"/>
      <c r="AV5" s="175"/>
      <c r="AW5" s="175">
        <v>2236</v>
      </c>
      <c r="AX5" s="175"/>
      <c r="AY5" s="175"/>
      <c r="AZ5" s="175">
        <f>AT5+AW5</f>
        <v>4219</v>
      </c>
      <c r="BA5" s="175"/>
      <c r="BB5" s="175"/>
      <c r="BC5" s="175">
        <v>3904</v>
      </c>
      <c r="BD5" s="175"/>
      <c r="BE5" s="175"/>
      <c r="BF5" s="175">
        <v>3641</v>
      </c>
      <c r="BG5" s="175"/>
      <c r="BH5" s="175"/>
      <c r="BI5" s="175">
        <v>4095</v>
      </c>
      <c r="BJ5" s="175"/>
      <c r="BK5" s="175"/>
      <c r="BL5" s="175">
        <f>SUM(BF5:BK6)</f>
        <v>7736</v>
      </c>
      <c r="BM5" s="175"/>
      <c r="BN5" s="175"/>
      <c r="BO5" s="175">
        <f>BO14+BO24</f>
        <v>2866</v>
      </c>
      <c r="BP5" s="175"/>
      <c r="BQ5" s="175"/>
      <c r="BR5" s="175">
        <f>BR14+BR24</f>
        <v>2955</v>
      </c>
      <c r="BS5" s="175"/>
      <c r="BT5" s="175"/>
      <c r="BU5" s="175">
        <f>BU14+BU24</f>
        <v>3197</v>
      </c>
      <c r="BV5" s="175"/>
      <c r="BW5" s="175"/>
      <c r="BX5" s="175">
        <f>BR5+BU5</f>
        <v>6152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82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36"/>
      <c r="W6" s="132" t="str">
        <f>B6</f>
        <v>令和元年８月末現在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'7月'!J5</f>
        <v>16399</v>
      </c>
      <c r="K7" s="156"/>
      <c r="L7" s="157"/>
      <c r="M7" s="155">
        <f>'7月'!M5</f>
        <v>15805</v>
      </c>
      <c r="N7" s="156"/>
      <c r="O7" s="157"/>
      <c r="P7" s="155">
        <f>'7月'!P5</f>
        <v>17441</v>
      </c>
      <c r="Q7" s="156"/>
      <c r="R7" s="157"/>
      <c r="S7" s="149">
        <f>M7+P7</f>
        <v>33246</v>
      </c>
      <c r="T7" s="150"/>
      <c r="U7" s="151"/>
      <c r="V7" s="36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'7月'!AE5</f>
        <v>2698</v>
      </c>
      <c r="AF7" s="175"/>
      <c r="AG7" s="175"/>
      <c r="AH7" s="176">
        <f>'7月'!AH5</f>
        <v>2200</v>
      </c>
      <c r="AI7" s="175"/>
      <c r="AJ7" s="175"/>
      <c r="AK7" s="176">
        <f>'7月'!AK5</f>
        <v>2672</v>
      </c>
      <c r="AL7" s="175"/>
      <c r="AM7" s="175"/>
      <c r="AN7" s="175">
        <f>AH7+AK7</f>
        <v>4872</v>
      </c>
      <c r="AO7" s="175"/>
      <c r="AP7" s="175"/>
      <c r="AQ7" s="175">
        <f>'7月'!AQ5</f>
        <v>2205</v>
      </c>
      <c r="AR7" s="175"/>
      <c r="AS7" s="175"/>
      <c r="AT7" s="175">
        <f>'7月'!AT5</f>
        <v>1987</v>
      </c>
      <c r="AU7" s="175"/>
      <c r="AV7" s="175"/>
      <c r="AW7" s="175">
        <f>'7月'!AW5</f>
        <v>2240</v>
      </c>
      <c r="AX7" s="175"/>
      <c r="AY7" s="175"/>
      <c r="AZ7" s="175">
        <f>AT7+AW7</f>
        <v>4227</v>
      </c>
      <c r="BA7" s="175"/>
      <c r="BB7" s="175"/>
      <c r="BC7" s="175">
        <f>'7月'!BC5</f>
        <v>3911</v>
      </c>
      <c r="BD7" s="175"/>
      <c r="BE7" s="175"/>
      <c r="BF7" s="175">
        <f>'7月'!BF5</f>
        <v>3657</v>
      </c>
      <c r="BG7" s="175"/>
      <c r="BH7" s="175"/>
      <c r="BI7" s="175">
        <f>'7月'!BI5</f>
        <v>4102</v>
      </c>
      <c r="BJ7" s="175"/>
      <c r="BK7" s="175"/>
      <c r="BL7" s="175">
        <f>BF7+BI7</f>
        <v>7759</v>
      </c>
      <c r="BM7" s="175"/>
      <c r="BN7" s="175"/>
      <c r="BO7" s="175">
        <f>BO16+BO26</f>
        <v>2869</v>
      </c>
      <c r="BP7" s="175"/>
      <c r="BQ7" s="175"/>
      <c r="BR7" s="175">
        <f>BR16+BR26</f>
        <v>2954</v>
      </c>
      <c r="BS7" s="175"/>
      <c r="BT7" s="175"/>
      <c r="BU7" s="175">
        <f>BU16+BU26</f>
        <v>3198</v>
      </c>
      <c r="BV7" s="175"/>
      <c r="BW7" s="175"/>
      <c r="BX7" s="175">
        <f>BR7+BU7</f>
        <v>6152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78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36"/>
      <c r="W8" s="132" t="str">
        <f>B8</f>
        <v>令和元年７月末現在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-6</v>
      </c>
      <c r="K9" s="162"/>
      <c r="L9" s="163"/>
      <c r="M9" s="161">
        <f t="shared" ref="M9" si="0">M5-M7</f>
        <v>-26</v>
      </c>
      <c r="N9" s="162"/>
      <c r="O9" s="163"/>
      <c r="P9" s="161">
        <f t="shared" ref="P9" si="1">P5-P7</f>
        <v>-8</v>
      </c>
      <c r="Q9" s="162"/>
      <c r="R9" s="163"/>
      <c r="S9" s="161">
        <f t="shared" ref="S9" si="2">S5-S7</f>
        <v>-34</v>
      </c>
      <c r="T9" s="162"/>
      <c r="U9" s="163"/>
      <c r="V9" s="36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5</v>
      </c>
      <c r="AF9" s="175"/>
      <c r="AG9" s="175"/>
      <c r="AH9" s="175">
        <f>AH5-AH7</f>
        <v>5</v>
      </c>
      <c r="AI9" s="175"/>
      <c r="AJ9" s="175"/>
      <c r="AK9" s="175">
        <f>AK5-AK7</f>
        <v>6</v>
      </c>
      <c r="AL9" s="175"/>
      <c r="AM9" s="175"/>
      <c r="AN9" s="175">
        <f>AN5-AN7</f>
        <v>11</v>
      </c>
      <c r="AO9" s="175"/>
      <c r="AP9" s="175"/>
      <c r="AQ9" s="175">
        <f>AQ5-AQ7</f>
        <v>-4</v>
      </c>
      <c r="AR9" s="175"/>
      <c r="AS9" s="175"/>
      <c r="AT9" s="175">
        <f>AT5-AT7</f>
        <v>-4</v>
      </c>
      <c r="AU9" s="175"/>
      <c r="AV9" s="175"/>
      <c r="AW9" s="175">
        <f>AW5-AW7</f>
        <v>-4</v>
      </c>
      <c r="AX9" s="175"/>
      <c r="AY9" s="175"/>
      <c r="AZ9" s="175">
        <f>AZ5-AZ7</f>
        <v>-8</v>
      </c>
      <c r="BA9" s="175"/>
      <c r="BB9" s="175"/>
      <c r="BC9" s="175">
        <f>BC5-BC7</f>
        <v>-7</v>
      </c>
      <c r="BD9" s="175"/>
      <c r="BE9" s="175"/>
      <c r="BF9" s="175">
        <f>BF5-BF7</f>
        <v>-16</v>
      </c>
      <c r="BG9" s="175"/>
      <c r="BH9" s="175"/>
      <c r="BI9" s="175">
        <f>BI5-BI7</f>
        <v>-7</v>
      </c>
      <c r="BJ9" s="175"/>
      <c r="BK9" s="175"/>
      <c r="BL9" s="175">
        <f>BL5-BL7</f>
        <v>-23</v>
      </c>
      <c r="BM9" s="175"/>
      <c r="BN9" s="175"/>
      <c r="BO9" s="175">
        <f>BO5-BO7</f>
        <v>-3</v>
      </c>
      <c r="BP9" s="175"/>
      <c r="BQ9" s="175"/>
      <c r="BR9" s="175">
        <f>BR5-BR7</f>
        <v>1</v>
      </c>
      <c r="BS9" s="175"/>
      <c r="BT9" s="175"/>
      <c r="BU9" s="175">
        <f>BU5-BU7</f>
        <v>-1</v>
      </c>
      <c r="BV9" s="175"/>
      <c r="BW9" s="175"/>
      <c r="BX9" s="175">
        <f>BX5-BX7</f>
        <v>0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52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53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54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55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40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40" t="s">
        <v>82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1860</v>
      </c>
      <c r="T14" s="150"/>
      <c r="U14" s="151"/>
      <c r="V14" s="149">
        <v>1888</v>
      </c>
      <c r="W14" s="150"/>
      <c r="X14" s="151"/>
      <c r="Y14" s="149">
        <v>1928</v>
      </c>
      <c r="Z14" s="150"/>
      <c r="AA14" s="151"/>
      <c r="AB14" s="149">
        <f>V14+Y14</f>
        <v>3816</v>
      </c>
      <c r="AC14" s="150"/>
      <c r="AD14" s="151"/>
      <c r="AE14" s="149">
        <v>532</v>
      </c>
      <c r="AF14" s="150"/>
      <c r="AG14" s="151"/>
      <c r="AH14" s="149">
        <v>573</v>
      </c>
      <c r="AI14" s="150"/>
      <c r="AJ14" s="151"/>
      <c r="AK14" s="149">
        <v>611</v>
      </c>
      <c r="AL14" s="150"/>
      <c r="AM14" s="151"/>
      <c r="AN14" s="149">
        <f>AH14+AK14</f>
        <v>1184</v>
      </c>
      <c r="AO14" s="150"/>
      <c r="AP14" s="151"/>
      <c r="AQ14" s="149">
        <v>704</v>
      </c>
      <c r="AR14" s="150"/>
      <c r="AS14" s="151"/>
      <c r="AT14" s="149">
        <v>780</v>
      </c>
      <c r="AU14" s="150"/>
      <c r="AV14" s="151"/>
      <c r="AW14" s="149">
        <v>832</v>
      </c>
      <c r="AX14" s="150"/>
      <c r="AY14" s="151"/>
      <c r="AZ14" s="149">
        <f>AT14+AW14</f>
        <v>1612</v>
      </c>
      <c r="BA14" s="150"/>
      <c r="BB14" s="151"/>
      <c r="BC14" s="149">
        <v>1623</v>
      </c>
      <c r="BD14" s="150"/>
      <c r="BE14" s="151"/>
      <c r="BF14" s="149">
        <v>1754</v>
      </c>
      <c r="BG14" s="150"/>
      <c r="BH14" s="151"/>
      <c r="BI14" s="149">
        <v>1856</v>
      </c>
      <c r="BJ14" s="150"/>
      <c r="BK14" s="151"/>
      <c r="BL14" s="149">
        <f>BF14+BI14</f>
        <v>3610</v>
      </c>
      <c r="BM14" s="150"/>
      <c r="BN14" s="151"/>
      <c r="BO14" s="177">
        <v>544</v>
      </c>
      <c r="BP14" s="165"/>
      <c r="BQ14" s="166"/>
      <c r="BR14" s="164">
        <v>470</v>
      </c>
      <c r="BS14" s="165"/>
      <c r="BT14" s="166"/>
      <c r="BU14" s="164">
        <v>507</v>
      </c>
      <c r="BV14" s="165"/>
      <c r="BW14" s="166"/>
      <c r="BX14" s="164">
        <f>BR14+BU14</f>
        <v>977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令和元年８月末現在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68</v>
      </c>
      <c r="C16" s="110"/>
      <c r="D16" s="111"/>
      <c r="E16" s="109">
        <v>180</v>
      </c>
      <c r="F16" s="110"/>
      <c r="G16" s="111"/>
      <c r="H16" s="109">
        <f>B16+E16</f>
        <v>248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'7月'!S14</f>
        <v>1860</v>
      </c>
      <c r="T16" s="84"/>
      <c r="U16" s="84"/>
      <c r="V16" s="84">
        <f>'7月'!V14</f>
        <v>1893</v>
      </c>
      <c r="W16" s="84"/>
      <c r="X16" s="84"/>
      <c r="Y16" s="84">
        <f>'7月'!Y14</f>
        <v>1923</v>
      </c>
      <c r="Z16" s="84"/>
      <c r="AA16" s="84"/>
      <c r="AB16" s="149">
        <f>V16+Y16</f>
        <v>3816</v>
      </c>
      <c r="AC16" s="150"/>
      <c r="AD16" s="151"/>
      <c r="AE16" s="84">
        <f>'7月'!AE14</f>
        <v>533</v>
      </c>
      <c r="AF16" s="84"/>
      <c r="AG16" s="84"/>
      <c r="AH16" s="84">
        <f>'7月'!AH14</f>
        <v>577</v>
      </c>
      <c r="AI16" s="84"/>
      <c r="AJ16" s="84"/>
      <c r="AK16" s="84">
        <f>'7月'!AK14</f>
        <v>616</v>
      </c>
      <c r="AL16" s="84"/>
      <c r="AM16" s="84"/>
      <c r="AN16" s="149">
        <f>AH16+AK16</f>
        <v>1193</v>
      </c>
      <c r="AO16" s="150"/>
      <c r="AP16" s="151"/>
      <c r="AQ16" s="84">
        <f>'7月'!AQ14</f>
        <v>705</v>
      </c>
      <c r="AR16" s="84"/>
      <c r="AS16" s="84"/>
      <c r="AT16" s="84">
        <f>'7月'!AT14</f>
        <v>784</v>
      </c>
      <c r="AU16" s="84"/>
      <c r="AV16" s="84"/>
      <c r="AW16" s="84">
        <f>'7月'!AW14</f>
        <v>836</v>
      </c>
      <c r="AX16" s="84"/>
      <c r="AY16" s="84"/>
      <c r="AZ16" s="149">
        <f>AT16+AW16</f>
        <v>1620</v>
      </c>
      <c r="BA16" s="150"/>
      <c r="BB16" s="151"/>
      <c r="BC16" s="84">
        <f>'7月'!BC14</f>
        <v>1618</v>
      </c>
      <c r="BD16" s="84"/>
      <c r="BE16" s="84"/>
      <c r="BF16" s="84">
        <f>'7月'!BF14</f>
        <v>1753</v>
      </c>
      <c r="BG16" s="84"/>
      <c r="BH16" s="84"/>
      <c r="BI16" s="84">
        <f>'7月'!BI14</f>
        <v>1854</v>
      </c>
      <c r="BJ16" s="84"/>
      <c r="BK16" s="84"/>
      <c r="BL16" s="149">
        <f>BF16+BI16</f>
        <v>3607</v>
      </c>
      <c r="BM16" s="150"/>
      <c r="BN16" s="151"/>
      <c r="BO16" s="176">
        <f>'7月'!BO14</f>
        <v>544</v>
      </c>
      <c r="BP16" s="175"/>
      <c r="BQ16" s="175"/>
      <c r="BR16" s="176">
        <f>'7月'!BR14</f>
        <v>470</v>
      </c>
      <c r="BS16" s="175"/>
      <c r="BT16" s="175"/>
      <c r="BU16" s="176">
        <f>'7月'!BU14</f>
        <v>508</v>
      </c>
      <c r="BV16" s="175"/>
      <c r="BW16" s="175"/>
      <c r="BX16" s="175">
        <f>BR16+BU16</f>
        <v>978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令和元年７月末現在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0</v>
      </c>
      <c r="T18" s="84"/>
      <c r="U18" s="84"/>
      <c r="V18" s="84">
        <f t="shared" ref="V18" si="3">V14-V16</f>
        <v>-5</v>
      </c>
      <c r="W18" s="84"/>
      <c r="X18" s="84"/>
      <c r="Y18" s="84">
        <f t="shared" ref="Y18" si="4">Y14-Y16</f>
        <v>5</v>
      </c>
      <c r="Z18" s="84"/>
      <c r="AA18" s="84"/>
      <c r="AB18" s="84">
        <f t="shared" ref="AB18" si="5">AB14-AB16</f>
        <v>0</v>
      </c>
      <c r="AC18" s="84"/>
      <c r="AD18" s="84"/>
      <c r="AE18" s="84">
        <f t="shared" ref="AE18" si="6">AE14-AE16</f>
        <v>-1</v>
      </c>
      <c r="AF18" s="84"/>
      <c r="AG18" s="84"/>
      <c r="AH18" s="84">
        <f t="shared" ref="AH18" si="7">AH14-AH16</f>
        <v>-4</v>
      </c>
      <c r="AI18" s="84"/>
      <c r="AJ18" s="84"/>
      <c r="AK18" s="84">
        <f t="shared" ref="AK18" si="8">AK14-AK16</f>
        <v>-5</v>
      </c>
      <c r="AL18" s="84"/>
      <c r="AM18" s="84"/>
      <c r="AN18" s="84">
        <f t="shared" ref="AN18" si="9">AN14-AN16</f>
        <v>-9</v>
      </c>
      <c r="AO18" s="84"/>
      <c r="AP18" s="84"/>
      <c r="AQ18" s="84">
        <f t="shared" ref="AQ18" si="10">AQ14-AQ16</f>
        <v>-1</v>
      </c>
      <c r="AR18" s="84"/>
      <c r="AS18" s="84"/>
      <c r="AT18" s="84">
        <f t="shared" ref="AT18" si="11">AT14-AT16</f>
        <v>-4</v>
      </c>
      <c r="AU18" s="84"/>
      <c r="AV18" s="84"/>
      <c r="AW18" s="84">
        <f t="shared" ref="AW18" si="12">AW14-AW16</f>
        <v>-4</v>
      </c>
      <c r="AX18" s="84"/>
      <c r="AY18" s="84"/>
      <c r="AZ18" s="84">
        <f t="shared" ref="AZ18" si="13">AZ14-AZ16</f>
        <v>-8</v>
      </c>
      <c r="BA18" s="84"/>
      <c r="BB18" s="84"/>
      <c r="BC18" s="84">
        <f t="shared" ref="BC18" si="14">BC14-BC16</f>
        <v>5</v>
      </c>
      <c r="BD18" s="84"/>
      <c r="BE18" s="84"/>
      <c r="BF18" s="84">
        <f t="shared" ref="BF18" si="15">BF14-BF16</f>
        <v>1</v>
      </c>
      <c r="BG18" s="84"/>
      <c r="BH18" s="84"/>
      <c r="BI18" s="84">
        <f t="shared" ref="BI18" si="16">BI14-BI16</f>
        <v>2</v>
      </c>
      <c r="BJ18" s="84"/>
      <c r="BK18" s="84"/>
      <c r="BL18" s="84">
        <f t="shared" ref="BL18" si="17">BL14-BL16</f>
        <v>3</v>
      </c>
      <c r="BM18" s="84"/>
      <c r="BN18" s="84"/>
      <c r="BO18" s="176">
        <f>BO14-BO16</f>
        <v>0</v>
      </c>
      <c r="BP18" s="175"/>
      <c r="BQ18" s="175"/>
      <c r="BR18" s="175">
        <f>BR14-BR16</f>
        <v>0</v>
      </c>
      <c r="BS18" s="175"/>
      <c r="BT18" s="175"/>
      <c r="BU18" s="175">
        <f>BU14-BU16</f>
        <v>-1</v>
      </c>
      <c r="BV18" s="175"/>
      <c r="BW18" s="175"/>
      <c r="BX18" s="175">
        <f>BX14-BX16</f>
        <v>-1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34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35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36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37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38"/>
      <c r="BI21" s="38"/>
      <c r="BJ21" s="38"/>
      <c r="BK21" s="38"/>
      <c r="BL21" s="38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38"/>
      <c r="BI22" s="38"/>
      <c r="BJ22" s="38"/>
      <c r="BK22" s="38"/>
      <c r="BL22" s="38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1571</v>
      </c>
      <c r="M23" s="128"/>
      <c r="N23" s="128"/>
      <c r="O23" s="128"/>
      <c r="P23" s="128">
        <v>1581</v>
      </c>
      <c r="Q23" s="128"/>
      <c r="R23" s="128"/>
      <c r="S23" s="128"/>
      <c r="T23" s="128">
        <f>L23+P23</f>
        <v>3152</v>
      </c>
      <c r="U23" s="128"/>
      <c r="V23" s="128"/>
      <c r="W23" s="128"/>
      <c r="X23" s="128">
        <v>8883</v>
      </c>
      <c r="Y23" s="128"/>
      <c r="Z23" s="128"/>
      <c r="AA23" s="128"/>
      <c r="AB23" s="128">
        <v>8180</v>
      </c>
      <c r="AC23" s="128"/>
      <c r="AD23" s="128"/>
      <c r="AE23" s="128"/>
      <c r="AF23" s="128">
        <f>X23+AB23</f>
        <v>17063</v>
      </c>
      <c r="AG23" s="128"/>
      <c r="AH23" s="128"/>
      <c r="AI23" s="128"/>
      <c r="AJ23" s="128">
        <v>5325</v>
      </c>
      <c r="AK23" s="128"/>
      <c r="AL23" s="128"/>
      <c r="AM23" s="128"/>
      <c r="AN23" s="128">
        <v>7672</v>
      </c>
      <c r="AO23" s="128"/>
      <c r="AP23" s="128"/>
      <c r="AQ23" s="128"/>
      <c r="AR23" s="128">
        <f>AJ23+AN23</f>
        <v>12997</v>
      </c>
      <c r="AS23" s="128"/>
      <c r="AT23" s="128"/>
      <c r="AU23" s="128"/>
      <c r="AV23" s="128">
        <f>SUM(L23,X23,AJ23)</f>
        <v>15779</v>
      </c>
      <c r="AW23" s="128"/>
      <c r="AX23" s="128"/>
      <c r="AY23" s="128"/>
      <c r="AZ23" s="128">
        <f>SUM(P23,AB23,AN23)</f>
        <v>17433</v>
      </c>
      <c r="BA23" s="128"/>
      <c r="BB23" s="128"/>
      <c r="BC23" s="128"/>
      <c r="BD23" s="84">
        <f>AV23+AZ23</f>
        <v>33212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2322</v>
      </c>
      <c r="BP24" s="175"/>
      <c r="BQ24" s="175"/>
      <c r="BR24" s="175">
        <v>2485</v>
      </c>
      <c r="BS24" s="175"/>
      <c r="BT24" s="175"/>
      <c r="BU24" s="175">
        <v>2690</v>
      </c>
      <c r="BV24" s="175"/>
      <c r="BW24" s="175"/>
      <c r="BX24" s="175">
        <f>BR24+BU24</f>
        <v>5175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30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4.7302179934963266E-2</v>
      </c>
      <c r="M25" s="127"/>
      <c r="N25" s="127"/>
      <c r="O25" s="127"/>
      <c r="P25" s="127">
        <f>P23/BD23</f>
        <v>4.7603275924364689E-2</v>
      </c>
      <c r="Q25" s="127"/>
      <c r="R25" s="127"/>
      <c r="S25" s="127"/>
      <c r="T25" s="127">
        <f>T23/BD23</f>
        <v>9.4905455859327956E-2</v>
      </c>
      <c r="U25" s="127"/>
      <c r="V25" s="127"/>
      <c r="W25" s="127"/>
      <c r="X25" s="127">
        <f>X23/BD23</f>
        <v>0.26746356738528243</v>
      </c>
      <c r="Y25" s="127"/>
      <c r="Z25" s="127"/>
      <c r="AA25" s="127"/>
      <c r="AB25" s="127">
        <f>AB23/BD23</f>
        <v>0.24629651933036251</v>
      </c>
      <c r="AC25" s="127"/>
      <c r="AD25" s="127"/>
      <c r="AE25" s="127"/>
      <c r="AF25" s="127">
        <f>AF23/BD23</f>
        <v>0.51376008671564499</v>
      </c>
      <c r="AG25" s="127"/>
      <c r="AH25" s="127"/>
      <c r="AI25" s="127"/>
      <c r="AJ25" s="127">
        <f>AJ23/BD23</f>
        <v>0.16033361435625679</v>
      </c>
      <c r="AK25" s="127"/>
      <c r="AL25" s="127"/>
      <c r="AM25" s="127"/>
      <c r="AN25" s="127">
        <f>AN23/BD23</f>
        <v>0.23100084306877033</v>
      </c>
      <c r="AO25" s="127"/>
      <c r="AP25" s="127"/>
      <c r="AQ25" s="127"/>
      <c r="AR25" s="127">
        <f>AR23/BD23</f>
        <v>0.39133445742502709</v>
      </c>
      <c r="AS25" s="127"/>
      <c r="AT25" s="127"/>
      <c r="AU25" s="127"/>
      <c r="AV25" s="127">
        <f>AV23/BD23</f>
        <v>0.47509936167650246</v>
      </c>
      <c r="AW25" s="127"/>
      <c r="AX25" s="127"/>
      <c r="AY25" s="127"/>
      <c r="AZ25" s="127">
        <f>AZ23/BD23</f>
        <v>0.52490063832349754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'7月'!BO24</f>
        <v>2325</v>
      </c>
      <c r="BP26" s="165"/>
      <c r="BQ26" s="166"/>
      <c r="BR26" s="164">
        <f>'7月'!BR24</f>
        <v>2484</v>
      </c>
      <c r="BS26" s="165"/>
      <c r="BT26" s="166"/>
      <c r="BU26" s="164">
        <f>'7月'!BU24</f>
        <v>2690</v>
      </c>
      <c r="BV26" s="165"/>
      <c r="BW26" s="166"/>
      <c r="BX26" s="164">
        <f>BR26+BU26</f>
        <v>5174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-3</v>
      </c>
      <c r="BP28" s="175"/>
      <c r="BQ28" s="175"/>
      <c r="BR28" s="175">
        <f>BR24-BR26</f>
        <v>1</v>
      </c>
      <c r="BS28" s="175"/>
      <c r="BT28" s="175"/>
      <c r="BU28" s="175">
        <f>BU24-BU26</f>
        <v>0</v>
      </c>
      <c r="BV28" s="175"/>
      <c r="BW28" s="175"/>
      <c r="BX28" s="175">
        <f>BX24-BX26</f>
        <v>1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39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42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43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38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40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41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80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18</v>
      </c>
      <c r="M32" s="84"/>
      <c r="N32" s="84"/>
      <c r="O32" s="84"/>
      <c r="P32" s="84">
        <v>12</v>
      </c>
      <c r="Q32" s="84"/>
      <c r="R32" s="84"/>
      <c r="S32" s="84"/>
      <c r="T32" s="84">
        <f>L32+P32</f>
        <v>30</v>
      </c>
      <c r="U32" s="84"/>
      <c r="V32" s="84"/>
      <c r="W32" s="84"/>
      <c r="X32" s="84">
        <v>12</v>
      </c>
      <c r="Y32" s="84"/>
      <c r="Z32" s="84"/>
      <c r="AA32" s="84"/>
      <c r="AB32" s="84">
        <v>23</v>
      </c>
      <c r="AC32" s="84"/>
      <c r="AD32" s="84"/>
      <c r="AE32" s="84"/>
      <c r="AF32" s="84">
        <f>X32+AB32</f>
        <v>35</v>
      </c>
      <c r="AG32" s="84"/>
      <c r="AH32" s="84"/>
      <c r="AI32" s="84"/>
      <c r="AJ32" s="84">
        <v>6</v>
      </c>
      <c r="AK32" s="84"/>
      <c r="AL32" s="84"/>
      <c r="AM32" s="84"/>
      <c r="AN32" s="84">
        <v>3</v>
      </c>
      <c r="AO32" s="84"/>
      <c r="AP32" s="84"/>
      <c r="AQ32" s="84"/>
      <c r="AR32" s="84">
        <f>AJ32+AN32</f>
        <v>9</v>
      </c>
      <c r="AS32" s="84"/>
      <c r="AT32" s="84"/>
      <c r="AU32" s="84"/>
      <c r="AV32" s="84">
        <f>L32+X32+AJ32</f>
        <v>36</v>
      </c>
      <c r="AW32" s="84"/>
      <c r="AX32" s="84"/>
      <c r="AY32" s="84"/>
      <c r="AZ32" s="84">
        <f>P32+AB32+AN32</f>
        <v>38</v>
      </c>
      <c r="BA32" s="84"/>
      <c r="BB32" s="84"/>
      <c r="BC32" s="84"/>
      <c r="BD32" s="84">
        <f>T32+AF32+AR32</f>
        <v>74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81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'7月'!L35+L32</f>
        <v>157</v>
      </c>
      <c r="M35" s="84"/>
      <c r="N35" s="84"/>
      <c r="O35" s="84"/>
      <c r="P35" s="84">
        <f>'7月'!P35+P32</f>
        <v>115</v>
      </c>
      <c r="Q35" s="84"/>
      <c r="R35" s="84"/>
      <c r="S35" s="84"/>
      <c r="T35" s="84">
        <f>L35+P35</f>
        <v>272</v>
      </c>
      <c r="U35" s="84"/>
      <c r="V35" s="84"/>
      <c r="W35" s="84"/>
      <c r="X35" s="84">
        <f>'7月'!X35+X32</f>
        <v>145</v>
      </c>
      <c r="Y35" s="84"/>
      <c r="Z35" s="84"/>
      <c r="AA35" s="84"/>
      <c r="AB35" s="84">
        <f>'7月'!AB35+AB32</f>
        <v>108</v>
      </c>
      <c r="AC35" s="84"/>
      <c r="AD35" s="84"/>
      <c r="AE35" s="84"/>
      <c r="AF35" s="98">
        <f>X35+AB35</f>
        <v>253</v>
      </c>
      <c r="AG35" s="99"/>
      <c r="AH35" s="99"/>
      <c r="AI35" s="100"/>
      <c r="AJ35" s="84">
        <f>'7月'!AJ35+AJ32</f>
        <v>36</v>
      </c>
      <c r="AK35" s="84"/>
      <c r="AL35" s="84"/>
      <c r="AM35" s="84"/>
      <c r="AN35" s="84">
        <f>'7月'!AN35+AN32</f>
        <v>28</v>
      </c>
      <c r="AO35" s="84"/>
      <c r="AP35" s="84"/>
      <c r="AQ35" s="84"/>
      <c r="AR35" s="98">
        <f>SUM(AJ35:AQ35)</f>
        <v>64</v>
      </c>
      <c r="AS35" s="99"/>
      <c r="AT35" s="99"/>
      <c r="AU35" s="100"/>
      <c r="AV35" s="84">
        <f>SUM(L35+X35+AJ35)</f>
        <v>338</v>
      </c>
      <c r="AW35" s="84"/>
      <c r="AX35" s="84"/>
      <c r="AY35" s="84"/>
      <c r="AZ35" s="84">
        <f>SUM(P35+AB35+AN35)</f>
        <v>251</v>
      </c>
      <c r="BA35" s="84"/>
      <c r="BB35" s="84"/>
      <c r="BC35" s="84"/>
      <c r="BD35" s="84">
        <f>AV35+AZ35</f>
        <v>589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47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48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43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46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40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41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８月１日～８月31日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16</v>
      </c>
      <c r="M40" s="84"/>
      <c r="N40" s="84"/>
      <c r="O40" s="84"/>
      <c r="P40" s="84">
        <v>18</v>
      </c>
      <c r="Q40" s="84"/>
      <c r="R40" s="84"/>
      <c r="S40" s="84"/>
      <c r="T40" s="84">
        <f>L40+P40</f>
        <v>34</v>
      </c>
      <c r="U40" s="84"/>
      <c r="V40" s="84"/>
      <c r="W40" s="84"/>
      <c r="X40" s="84">
        <v>23</v>
      </c>
      <c r="Y40" s="84"/>
      <c r="Z40" s="84"/>
      <c r="AA40" s="84"/>
      <c r="AB40" s="84">
        <v>7</v>
      </c>
      <c r="AC40" s="84"/>
      <c r="AD40" s="84"/>
      <c r="AE40" s="84"/>
      <c r="AF40" s="84">
        <f>X40+AB40</f>
        <v>30</v>
      </c>
      <c r="AG40" s="84"/>
      <c r="AH40" s="84"/>
      <c r="AI40" s="84"/>
      <c r="AJ40" s="84">
        <v>23</v>
      </c>
      <c r="AK40" s="84"/>
      <c r="AL40" s="84"/>
      <c r="AM40" s="84"/>
      <c r="AN40" s="84">
        <v>21</v>
      </c>
      <c r="AO40" s="84"/>
      <c r="AP40" s="84"/>
      <c r="AQ40" s="84"/>
      <c r="AR40" s="84">
        <f>SUM(AJ40:AQ41)</f>
        <v>44</v>
      </c>
      <c r="AS40" s="84"/>
      <c r="AT40" s="84"/>
      <c r="AU40" s="84"/>
      <c r="AV40" s="84">
        <f>L40+X40+AJ40</f>
        <v>62</v>
      </c>
      <c r="AW40" s="84"/>
      <c r="AX40" s="84"/>
      <c r="AY40" s="84"/>
      <c r="AZ40" s="84">
        <f>P40+AB40+AN40</f>
        <v>46</v>
      </c>
      <c r="BA40" s="84"/>
      <c r="BB40" s="84"/>
      <c r="BC40" s="84"/>
      <c r="BD40" s="84">
        <f>T40+AF40+AR40</f>
        <v>108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-26</v>
      </c>
      <c r="BP40" s="175"/>
      <c r="BQ40" s="175"/>
      <c r="BR40" s="175"/>
      <c r="BS40" s="175">
        <f>P9</f>
        <v>-8</v>
      </c>
      <c r="BT40" s="175"/>
      <c r="BU40" s="175"/>
      <c r="BV40" s="175"/>
      <c r="BW40" s="175">
        <f>S9</f>
        <v>-34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45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37"/>
      <c r="B43" s="97" t="str">
        <f>B35</f>
        <v>平成31年４月～令和元年８月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'7月'!L43+L40</f>
        <v>129</v>
      </c>
      <c r="M43" s="84"/>
      <c r="N43" s="84"/>
      <c r="O43" s="84"/>
      <c r="P43" s="84">
        <f>'7月'!P43+P40</f>
        <v>129</v>
      </c>
      <c r="Q43" s="84"/>
      <c r="R43" s="84"/>
      <c r="S43" s="84"/>
      <c r="T43" s="84">
        <f>L43+P43</f>
        <v>258</v>
      </c>
      <c r="U43" s="84"/>
      <c r="V43" s="84"/>
      <c r="W43" s="84"/>
      <c r="X43" s="84">
        <f>'7月'!X43+X40</f>
        <v>162</v>
      </c>
      <c r="Y43" s="84"/>
      <c r="Z43" s="84"/>
      <c r="AA43" s="84"/>
      <c r="AB43" s="84">
        <f>'7月'!AB43+AB40</f>
        <v>151</v>
      </c>
      <c r="AC43" s="84"/>
      <c r="AD43" s="84"/>
      <c r="AE43" s="84"/>
      <c r="AF43" s="84">
        <f>X43+AB43</f>
        <v>313</v>
      </c>
      <c r="AG43" s="84"/>
      <c r="AH43" s="84"/>
      <c r="AI43" s="84"/>
      <c r="AJ43" s="84">
        <f>'7月'!AJ43+AJ40</f>
        <v>135</v>
      </c>
      <c r="AK43" s="84"/>
      <c r="AL43" s="84"/>
      <c r="AM43" s="84"/>
      <c r="AN43" s="84">
        <f>'7月'!AN43+AN40</f>
        <v>108</v>
      </c>
      <c r="AO43" s="84"/>
      <c r="AP43" s="84"/>
      <c r="AQ43" s="84"/>
      <c r="AR43" s="84">
        <f>AJ43+AN43</f>
        <v>243</v>
      </c>
      <c r="AS43" s="84"/>
      <c r="AT43" s="84"/>
      <c r="AU43" s="84"/>
      <c r="AV43" s="84">
        <f>SUM(L43+X43+AJ43)</f>
        <v>426</v>
      </c>
      <c r="AW43" s="84"/>
      <c r="AX43" s="84"/>
      <c r="AY43" s="84"/>
      <c r="AZ43" s="84">
        <f>SUM(P43+AB43+AN43)</f>
        <v>388</v>
      </c>
      <c r="BA43" s="84"/>
      <c r="BB43" s="84"/>
      <c r="BC43" s="84"/>
      <c r="BD43" s="84">
        <f>AV43+AZ43</f>
        <v>814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'7月'!BO43+BO40</f>
        <v>-88</v>
      </c>
      <c r="BP43" s="175"/>
      <c r="BQ43" s="175"/>
      <c r="BR43" s="175"/>
      <c r="BS43" s="175">
        <f>'7月'!BS43+BS40</f>
        <v>-137</v>
      </c>
      <c r="BT43" s="175"/>
      <c r="BU43" s="175"/>
      <c r="BV43" s="175"/>
      <c r="BW43" s="175">
        <f>SUM(BO43:BV43)</f>
        <v>-225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79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T52"/>
  <sheetViews>
    <sheetView topLeftCell="A16" zoomScaleNormal="100" workbookViewId="0">
      <selection activeCell="L16" sqref="L16:R16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84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49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50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51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44"/>
      <c r="W3" s="47"/>
      <c r="X3" s="44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42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16384</v>
      </c>
      <c r="K5" s="156"/>
      <c r="L5" s="157"/>
      <c r="M5" s="155">
        <v>15752</v>
      </c>
      <c r="N5" s="156"/>
      <c r="O5" s="157"/>
      <c r="P5" s="155">
        <v>17415</v>
      </c>
      <c r="Q5" s="156"/>
      <c r="R5" s="157"/>
      <c r="S5" s="149">
        <f>M5+P5</f>
        <v>33167</v>
      </c>
      <c r="T5" s="150"/>
      <c r="U5" s="151"/>
      <c r="V5" s="42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2711</v>
      </c>
      <c r="AF5" s="175"/>
      <c r="AG5" s="175"/>
      <c r="AH5" s="175">
        <v>2205</v>
      </c>
      <c r="AI5" s="175"/>
      <c r="AJ5" s="175"/>
      <c r="AK5" s="175">
        <v>2679</v>
      </c>
      <c r="AL5" s="175"/>
      <c r="AM5" s="175"/>
      <c r="AN5" s="175">
        <f>AH5+AK5</f>
        <v>4884</v>
      </c>
      <c r="AO5" s="175"/>
      <c r="AP5" s="175"/>
      <c r="AQ5" s="175">
        <v>2195</v>
      </c>
      <c r="AR5" s="175"/>
      <c r="AS5" s="175"/>
      <c r="AT5" s="175">
        <v>1977</v>
      </c>
      <c r="AU5" s="175"/>
      <c r="AV5" s="175"/>
      <c r="AW5" s="175">
        <v>2232</v>
      </c>
      <c r="AX5" s="175"/>
      <c r="AY5" s="175"/>
      <c r="AZ5" s="175">
        <f>AT5+AW5</f>
        <v>4209</v>
      </c>
      <c r="BA5" s="175"/>
      <c r="BB5" s="175"/>
      <c r="BC5" s="175">
        <v>3893</v>
      </c>
      <c r="BD5" s="175"/>
      <c r="BE5" s="175"/>
      <c r="BF5" s="175">
        <v>3626</v>
      </c>
      <c r="BG5" s="175"/>
      <c r="BH5" s="175"/>
      <c r="BI5" s="175">
        <v>4096</v>
      </c>
      <c r="BJ5" s="175"/>
      <c r="BK5" s="175"/>
      <c r="BL5" s="175">
        <f>SUM(BF5:BK6)</f>
        <v>7722</v>
      </c>
      <c r="BM5" s="175"/>
      <c r="BN5" s="175"/>
      <c r="BO5" s="175">
        <f>BO14+BO24</f>
        <v>2860</v>
      </c>
      <c r="BP5" s="175"/>
      <c r="BQ5" s="175"/>
      <c r="BR5" s="175">
        <f>BR14+BR24</f>
        <v>2954</v>
      </c>
      <c r="BS5" s="175"/>
      <c r="BT5" s="175"/>
      <c r="BU5" s="175">
        <f>BU14+BU24</f>
        <v>3191</v>
      </c>
      <c r="BV5" s="175"/>
      <c r="BW5" s="175"/>
      <c r="BX5" s="175">
        <f>BR5+BU5</f>
        <v>6145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86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42"/>
      <c r="W6" s="132" t="str">
        <f>B6</f>
        <v>令和元年９月末現在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'８月'!J5</f>
        <v>16393</v>
      </c>
      <c r="K7" s="156"/>
      <c r="L7" s="157"/>
      <c r="M7" s="155">
        <f>'８月'!M5</f>
        <v>15779</v>
      </c>
      <c r="N7" s="156"/>
      <c r="O7" s="157"/>
      <c r="P7" s="155">
        <f>'８月'!P5</f>
        <v>17433</v>
      </c>
      <c r="Q7" s="156"/>
      <c r="R7" s="157"/>
      <c r="S7" s="149">
        <f>M7+P7</f>
        <v>33212</v>
      </c>
      <c r="T7" s="150"/>
      <c r="U7" s="151"/>
      <c r="V7" s="42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'８月'!AE5</f>
        <v>2703</v>
      </c>
      <c r="AF7" s="175"/>
      <c r="AG7" s="175"/>
      <c r="AH7" s="176">
        <f>'８月'!AH5</f>
        <v>2205</v>
      </c>
      <c r="AI7" s="175"/>
      <c r="AJ7" s="175"/>
      <c r="AK7" s="176">
        <f>'８月'!AK5</f>
        <v>2678</v>
      </c>
      <c r="AL7" s="175"/>
      <c r="AM7" s="175"/>
      <c r="AN7" s="175">
        <f>AH7+AK7</f>
        <v>4883</v>
      </c>
      <c r="AO7" s="175"/>
      <c r="AP7" s="175"/>
      <c r="AQ7" s="175">
        <f>'８月'!AQ5</f>
        <v>2201</v>
      </c>
      <c r="AR7" s="175"/>
      <c r="AS7" s="175"/>
      <c r="AT7" s="175">
        <f>'８月'!AT5</f>
        <v>1983</v>
      </c>
      <c r="AU7" s="175"/>
      <c r="AV7" s="175"/>
      <c r="AW7" s="175">
        <f>'８月'!AW5</f>
        <v>2236</v>
      </c>
      <c r="AX7" s="175"/>
      <c r="AY7" s="175"/>
      <c r="AZ7" s="175">
        <f>AT7+AW7</f>
        <v>4219</v>
      </c>
      <c r="BA7" s="175"/>
      <c r="BB7" s="175"/>
      <c r="BC7" s="175">
        <f>'８月'!BC5</f>
        <v>3904</v>
      </c>
      <c r="BD7" s="175"/>
      <c r="BE7" s="175"/>
      <c r="BF7" s="175">
        <f>'８月'!BF5</f>
        <v>3641</v>
      </c>
      <c r="BG7" s="175"/>
      <c r="BH7" s="175"/>
      <c r="BI7" s="175">
        <f>'８月'!BI5</f>
        <v>4095</v>
      </c>
      <c r="BJ7" s="175"/>
      <c r="BK7" s="175"/>
      <c r="BL7" s="175">
        <f>BF7+BI7</f>
        <v>7736</v>
      </c>
      <c r="BM7" s="175"/>
      <c r="BN7" s="175"/>
      <c r="BO7" s="175">
        <f>BO16+BO26</f>
        <v>2866</v>
      </c>
      <c r="BP7" s="175"/>
      <c r="BQ7" s="175"/>
      <c r="BR7" s="175">
        <f>BR16+BR26</f>
        <v>2955</v>
      </c>
      <c r="BS7" s="175"/>
      <c r="BT7" s="175"/>
      <c r="BU7" s="175">
        <f>BU16+BU26</f>
        <v>3197</v>
      </c>
      <c r="BV7" s="175"/>
      <c r="BW7" s="175"/>
      <c r="BX7" s="175">
        <f>BR7+BU7</f>
        <v>6152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87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42"/>
      <c r="W8" s="132" t="str">
        <f>B8</f>
        <v>令和元年８月末現在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-9</v>
      </c>
      <c r="K9" s="162"/>
      <c r="L9" s="163"/>
      <c r="M9" s="161">
        <f t="shared" ref="M9" si="0">M5-M7</f>
        <v>-27</v>
      </c>
      <c r="N9" s="162"/>
      <c r="O9" s="163"/>
      <c r="P9" s="161">
        <f t="shared" ref="P9" si="1">P5-P7</f>
        <v>-18</v>
      </c>
      <c r="Q9" s="162"/>
      <c r="R9" s="163"/>
      <c r="S9" s="161">
        <f t="shared" ref="S9" si="2">S5-S7</f>
        <v>-45</v>
      </c>
      <c r="T9" s="162"/>
      <c r="U9" s="163"/>
      <c r="V9" s="42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8</v>
      </c>
      <c r="AF9" s="175"/>
      <c r="AG9" s="175"/>
      <c r="AH9" s="175">
        <f>AH5-AH7</f>
        <v>0</v>
      </c>
      <c r="AI9" s="175"/>
      <c r="AJ9" s="175"/>
      <c r="AK9" s="175">
        <f>AK5-AK7</f>
        <v>1</v>
      </c>
      <c r="AL9" s="175"/>
      <c r="AM9" s="175"/>
      <c r="AN9" s="175">
        <f>AN5-AN7</f>
        <v>1</v>
      </c>
      <c r="AO9" s="175"/>
      <c r="AP9" s="175"/>
      <c r="AQ9" s="175">
        <f>AQ5-AQ7</f>
        <v>-6</v>
      </c>
      <c r="AR9" s="175"/>
      <c r="AS9" s="175"/>
      <c r="AT9" s="175">
        <f>AT5-AT7</f>
        <v>-6</v>
      </c>
      <c r="AU9" s="175"/>
      <c r="AV9" s="175"/>
      <c r="AW9" s="175">
        <f>AW5-AW7</f>
        <v>-4</v>
      </c>
      <c r="AX9" s="175"/>
      <c r="AY9" s="175"/>
      <c r="AZ9" s="175">
        <f>AZ5-AZ7</f>
        <v>-10</v>
      </c>
      <c r="BA9" s="175"/>
      <c r="BB9" s="175"/>
      <c r="BC9" s="175">
        <f>BC5-BC7</f>
        <v>-11</v>
      </c>
      <c r="BD9" s="175"/>
      <c r="BE9" s="175"/>
      <c r="BF9" s="175">
        <f>BF5-BF7</f>
        <v>-15</v>
      </c>
      <c r="BG9" s="175"/>
      <c r="BH9" s="175"/>
      <c r="BI9" s="175">
        <f>BI5-BI7</f>
        <v>1</v>
      </c>
      <c r="BJ9" s="175"/>
      <c r="BK9" s="175"/>
      <c r="BL9" s="175">
        <f>BL5-BL7</f>
        <v>-14</v>
      </c>
      <c r="BM9" s="175"/>
      <c r="BN9" s="175"/>
      <c r="BO9" s="175">
        <f>BO5-BO7</f>
        <v>-6</v>
      </c>
      <c r="BP9" s="175"/>
      <c r="BQ9" s="175"/>
      <c r="BR9" s="175">
        <f>BR5-BR7</f>
        <v>-1</v>
      </c>
      <c r="BS9" s="175"/>
      <c r="BT9" s="175"/>
      <c r="BU9" s="175">
        <f>BU5-BU7</f>
        <v>-6</v>
      </c>
      <c r="BV9" s="175"/>
      <c r="BW9" s="175"/>
      <c r="BX9" s="175">
        <f>BX5-BX7</f>
        <v>-7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52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53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54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55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46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40" t="s">
        <v>86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1864</v>
      </c>
      <c r="T14" s="150"/>
      <c r="U14" s="151"/>
      <c r="V14" s="149">
        <v>1886</v>
      </c>
      <c r="W14" s="150"/>
      <c r="X14" s="151"/>
      <c r="Y14" s="149">
        <v>1926</v>
      </c>
      <c r="Z14" s="150"/>
      <c r="AA14" s="151"/>
      <c r="AB14" s="149">
        <f>V14+Y14</f>
        <v>3812</v>
      </c>
      <c r="AC14" s="150"/>
      <c r="AD14" s="151"/>
      <c r="AE14" s="149">
        <v>532</v>
      </c>
      <c r="AF14" s="150"/>
      <c r="AG14" s="151"/>
      <c r="AH14" s="149">
        <v>571</v>
      </c>
      <c r="AI14" s="150"/>
      <c r="AJ14" s="151"/>
      <c r="AK14" s="149">
        <v>608</v>
      </c>
      <c r="AL14" s="150"/>
      <c r="AM14" s="151"/>
      <c r="AN14" s="149">
        <f>AH14+AK14</f>
        <v>1179</v>
      </c>
      <c r="AO14" s="150"/>
      <c r="AP14" s="151"/>
      <c r="AQ14" s="149">
        <v>704</v>
      </c>
      <c r="AR14" s="150"/>
      <c r="AS14" s="151"/>
      <c r="AT14" s="149">
        <v>781</v>
      </c>
      <c r="AU14" s="150"/>
      <c r="AV14" s="151"/>
      <c r="AW14" s="149">
        <v>832</v>
      </c>
      <c r="AX14" s="150"/>
      <c r="AY14" s="151"/>
      <c r="AZ14" s="149">
        <f>AT14+AW14</f>
        <v>1613</v>
      </c>
      <c r="BA14" s="150"/>
      <c r="BB14" s="151"/>
      <c r="BC14" s="149">
        <v>1625</v>
      </c>
      <c r="BD14" s="150"/>
      <c r="BE14" s="151"/>
      <c r="BF14" s="149">
        <v>1752</v>
      </c>
      <c r="BG14" s="150"/>
      <c r="BH14" s="151"/>
      <c r="BI14" s="149">
        <v>1851</v>
      </c>
      <c r="BJ14" s="150"/>
      <c r="BK14" s="151"/>
      <c r="BL14" s="149">
        <f>BF14+BI14</f>
        <v>3603</v>
      </c>
      <c r="BM14" s="150"/>
      <c r="BN14" s="151"/>
      <c r="BO14" s="177">
        <v>542</v>
      </c>
      <c r="BP14" s="165"/>
      <c r="BQ14" s="166"/>
      <c r="BR14" s="164">
        <v>469</v>
      </c>
      <c r="BS14" s="165"/>
      <c r="BT14" s="166"/>
      <c r="BU14" s="164">
        <v>503</v>
      </c>
      <c r="BV14" s="165"/>
      <c r="BW14" s="166"/>
      <c r="BX14" s="164">
        <f>BR14+BU14</f>
        <v>972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令和元年９月末現在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68</v>
      </c>
      <c r="C16" s="110"/>
      <c r="D16" s="111"/>
      <c r="E16" s="109">
        <v>189</v>
      </c>
      <c r="F16" s="110"/>
      <c r="G16" s="111"/>
      <c r="H16" s="109">
        <f>B16+E16</f>
        <v>257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'８月'!S14</f>
        <v>1860</v>
      </c>
      <c r="T16" s="84"/>
      <c r="U16" s="84"/>
      <c r="V16" s="84">
        <f>'８月'!V14</f>
        <v>1888</v>
      </c>
      <c r="W16" s="84"/>
      <c r="X16" s="84"/>
      <c r="Y16" s="84">
        <f>'８月'!Y14</f>
        <v>1928</v>
      </c>
      <c r="Z16" s="84"/>
      <c r="AA16" s="84"/>
      <c r="AB16" s="149">
        <f>V16+Y16</f>
        <v>3816</v>
      </c>
      <c r="AC16" s="150"/>
      <c r="AD16" s="151"/>
      <c r="AE16" s="84">
        <f>'８月'!AE14</f>
        <v>532</v>
      </c>
      <c r="AF16" s="84"/>
      <c r="AG16" s="84"/>
      <c r="AH16" s="84">
        <f>'８月'!AH14</f>
        <v>573</v>
      </c>
      <c r="AI16" s="84"/>
      <c r="AJ16" s="84"/>
      <c r="AK16" s="84">
        <f>'８月'!AK14</f>
        <v>611</v>
      </c>
      <c r="AL16" s="84"/>
      <c r="AM16" s="84"/>
      <c r="AN16" s="149">
        <f>AH16+AK16</f>
        <v>1184</v>
      </c>
      <c r="AO16" s="150"/>
      <c r="AP16" s="151"/>
      <c r="AQ16" s="84">
        <f>'８月'!AQ14</f>
        <v>704</v>
      </c>
      <c r="AR16" s="84"/>
      <c r="AS16" s="84"/>
      <c r="AT16" s="84">
        <f>'８月'!AT14</f>
        <v>780</v>
      </c>
      <c r="AU16" s="84"/>
      <c r="AV16" s="84"/>
      <c r="AW16" s="84">
        <f>'８月'!AW14</f>
        <v>832</v>
      </c>
      <c r="AX16" s="84"/>
      <c r="AY16" s="84"/>
      <c r="AZ16" s="149">
        <f>AT16+AW16</f>
        <v>1612</v>
      </c>
      <c r="BA16" s="150"/>
      <c r="BB16" s="151"/>
      <c r="BC16" s="84">
        <f>'８月'!BC14</f>
        <v>1623</v>
      </c>
      <c r="BD16" s="84"/>
      <c r="BE16" s="84"/>
      <c r="BF16" s="84">
        <f>'８月'!BF14</f>
        <v>1754</v>
      </c>
      <c r="BG16" s="84"/>
      <c r="BH16" s="84"/>
      <c r="BI16" s="84">
        <f>'８月'!BI14</f>
        <v>1856</v>
      </c>
      <c r="BJ16" s="84"/>
      <c r="BK16" s="84"/>
      <c r="BL16" s="149">
        <f>BF16+BI16</f>
        <v>3610</v>
      </c>
      <c r="BM16" s="150"/>
      <c r="BN16" s="151"/>
      <c r="BO16" s="176">
        <f>'８月'!BO14</f>
        <v>544</v>
      </c>
      <c r="BP16" s="175"/>
      <c r="BQ16" s="175"/>
      <c r="BR16" s="176">
        <f>'８月'!BR14</f>
        <v>470</v>
      </c>
      <c r="BS16" s="175"/>
      <c r="BT16" s="175"/>
      <c r="BU16" s="176">
        <f>'８月'!BU14</f>
        <v>507</v>
      </c>
      <c r="BV16" s="175"/>
      <c r="BW16" s="175"/>
      <c r="BX16" s="175">
        <f>BR16+BU16</f>
        <v>977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令和元年８月末現在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4</v>
      </c>
      <c r="T18" s="84"/>
      <c r="U18" s="84"/>
      <c r="V18" s="84">
        <f t="shared" ref="V18" si="3">V14-V16</f>
        <v>-2</v>
      </c>
      <c r="W18" s="84"/>
      <c r="X18" s="84"/>
      <c r="Y18" s="84">
        <f t="shared" ref="Y18" si="4">Y14-Y16</f>
        <v>-2</v>
      </c>
      <c r="Z18" s="84"/>
      <c r="AA18" s="84"/>
      <c r="AB18" s="84">
        <f t="shared" ref="AB18" si="5">AB14-AB16</f>
        <v>-4</v>
      </c>
      <c r="AC18" s="84"/>
      <c r="AD18" s="84"/>
      <c r="AE18" s="84">
        <f t="shared" ref="AE18" si="6">AE14-AE16</f>
        <v>0</v>
      </c>
      <c r="AF18" s="84"/>
      <c r="AG18" s="84"/>
      <c r="AH18" s="84">
        <f t="shared" ref="AH18" si="7">AH14-AH16</f>
        <v>-2</v>
      </c>
      <c r="AI18" s="84"/>
      <c r="AJ18" s="84"/>
      <c r="AK18" s="84">
        <f t="shared" ref="AK18" si="8">AK14-AK16</f>
        <v>-3</v>
      </c>
      <c r="AL18" s="84"/>
      <c r="AM18" s="84"/>
      <c r="AN18" s="84">
        <f t="shared" ref="AN18" si="9">AN14-AN16</f>
        <v>-5</v>
      </c>
      <c r="AO18" s="84"/>
      <c r="AP18" s="84"/>
      <c r="AQ18" s="84">
        <f t="shared" ref="AQ18" si="10">AQ14-AQ16</f>
        <v>0</v>
      </c>
      <c r="AR18" s="84"/>
      <c r="AS18" s="84"/>
      <c r="AT18" s="84">
        <f t="shared" ref="AT18" si="11">AT14-AT16</f>
        <v>1</v>
      </c>
      <c r="AU18" s="84"/>
      <c r="AV18" s="84"/>
      <c r="AW18" s="84">
        <f t="shared" ref="AW18" si="12">AW14-AW16</f>
        <v>0</v>
      </c>
      <c r="AX18" s="84"/>
      <c r="AY18" s="84"/>
      <c r="AZ18" s="84">
        <f t="shared" ref="AZ18" si="13">AZ14-AZ16</f>
        <v>1</v>
      </c>
      <c r="BA18" s="84"/>
      <c r="BB18" s="84"/>
      <c r="BC18" s="84">
        <f t="shared" ref="BC18" si="14">BC14-BC16</f>
        <v>2</v>
      </c>
      <c r="BD18" s="84"/>
      <c r="BE18" s="84"/>
      <c r="BF18" s="84">
        <f t="shared" ref="BF18" si="15">BF14-BF16</f>
        <v>-2</v>
      </c>
      <c r="BG18" s="84"/>
      <c r="BH18" s="84"/>
      <c r="BI18" s="84">
        <f t="shared" ref="BI18" si="16">BI14-BI16</f>
        <v>-5</v>
      </c>
      <c r="BJ18" s="84"/>
      <c r="BK18" s="84"/>
      <c r="BL18" s="84">
        <f t="shared" ref="BL18" si="17">BL14-BL16</f>
        <v>-7</v>
      </c>
      <c r="BM18" s="84"/>
      <c r="BN18" s="84"/>
      <c r="BO18" s="176">
        <f>BO14-BO16</f>
        <v>-2</v>
      </c>
      <c r="BP18" s="175"/>
      <c r="BQ18" s="175"/>
      <c r="BR18" s="175">
        <f>BR14-BR16</f>
        <v>-1</v>
      </c>
      <c r="BS18" s="175"/>
      <c r="BT18" s="175"/>
      <c r="BU18" s="175">
        <f>BU14-BU16</f>
        <v>-4</v>
      </c>
      <c r="BV18" s="175"/>
      <c r="BW18" s="175"/>
      <c r="BX18" s="175">
        <f>BX14-BX16</f>
        <v>-5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34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35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36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37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44"/>
      <c r="BI21" s="44"/>
      <c r="BJ21" s="44"/>
      <c r="BK21" s="44"/>
      <c r="BL21" s="44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44"/>
      <c r="BI22" s="44"/>
      <c r="BJ22" s="44"/>
      <c r="BK22" s="44"/>
      <c r="BL22" s="44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1573</v>
      </c>
      <c r="M23" s="128"/>
      <c r="N23" s="128"/>
      <c r="O23" s="128"/>
      <c r="P23" s="128">
        <v>1577</v>
      </c>
      <c r="Q23" s="128"/>
      <c r="R23" s="128"/>
      <c r="S23" s="128"/>
      <c r="T23" s="128">
        <f>L23+P23</f>
        <v>3150</v>
      </c>
      <c r="U23" s="128"/>
      <c r="V23" s="128"/>
      <c r="W23" s="128"/>
      <c r="X23" s="128">
        <v>8857</v>
      </c>
      <c r="Y23" s="128"/>
      <c r="Z23" s="128"/>
      <c r="AA23" s="128"/>
      <c r="AB23" s="128">
        <v>8179</v>
      </c>
      <c r="AC23" s="128"/>
      <c r="AD23" s="128"/>
      <c r="AE23" s="128"/>
      <c r="AF23" s="128">
        <f>X23+AB23</f>
        <v>17036</v>
      </c>
      <c r="AG23" s="128"/>
      <c r="AH23" s="128"/>
      <c r="AI23" s="128"/>
      <c r="AJ23" s="128">
        <v>5322</v>
      </c>
      <c r="AK23" s="128"/>
      <c r="AL23" s="128"/>
      <c r="AM23" s="128"/>
      <c r="AN23" s="128">
        <v>7659</v>
      </c>
      <c r="AO23" s="128"/>
      <c r="AP23" s="128"/>
      <c r="AQ23" s="128"/>
      <c r="AR23" s="128">
        <f>AJ23+AN23</f>
        <v>12981</v>
      </c>
      <c r="AS23" s="128"/>
      <c r="AT23" s="128"/>
      <c r="AU23" s="128"/>
      <c r="AV23" s="128">
        <f>SUM(L23,X23,AJ23)</f>
        <v>15752</v>
      </c>
      <c r="AW23" s="128"/>
      <c r="AX23" s="128"/>
      <c r="AY23" s="128"/>
      <c r="AZ23" s="128">
        <f>SUM(P23,AB23,AN23)</f>
        <v>17415</v>
      </c>
      <c r="BA23" s="128"/>
      <c r="BB23" s="128"/>
      <c r="BC23" s="128"/>
      <c r="BD23" s="84">
        <f>AV23+AZ23</f>
        <v>33167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2318</v>
      </c>
      <c r="BP24" s="175"/>
      <c r="BQ24" s="175"/>
      <c r="BR24" s="175">
        <v>2485</v>
      </c>
      <c r="BS24" s="175"/>
      <c r="BT24" s="175"/>
      <c r="BU24" s="175">
        <v>2688</v>
      </c>
      <c r="BV24" s="175"/>
      <c r="BW24" s="175"/>
      <c r="BX24" s="175">
        <f>BR24+BU24</f>
        <v>5173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30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4.7426659028552476E-2</v>
      </c>
      <c r="M25" s="127"/>
      <c r="N25" s="127"/>
      <c r="O25" s="127"/>
      <c r="P25" s="127">
        <f>P23/BD23</f>
        <v>4.7547260831549434E-2</v>
      </c>
      <c r="Q25" s="127"/>
      <c r="R25" s="127"/>
      <c r="S25" s="127"/>
      <c r="T25" s="127">
        <f>T23/BD23</f>
        <v>9.497391986010191E-2</v>
      </c>
      <c r="U25" s="127"/>
      <c r="V25" s="127"/>
      <c r="W25" s="127"/>
      <c r="X25" s="127">
        <f>X23/BD23</f>
        <v>0.26704254228600716</v>
      </c>
      <c r="Y25" s="127"/>
      <c r="Z25" s="127"/>
      <c r="AA25" s="127"/>
      <c r="AB25" s="127">
        <f>AB23/BD23</f>
        <v>0.24660053667802334</v>
      </c>
      <c r="AC25" s="127"/>
      <c r="AD25" s="127"/>
      <c r="AE25" s="127"/>
      <c r="AF25" s="127">
        <f>AF23/BD23</f>
        <v>0.5136430789640305</v>
      </c>
      <c r="AG25" s="127"/>
      <c r="AH25" s="127"/>
      <c r="AI25" s="127"/>
      <c r="AJ25" s="127">
        <f>AJ23/BD23</f>
        <v>0.16046069888744838</v>
      </c>
      <c r="AK25" s="127"/>
      <c r="AL25" s="127"/>
      <c r="AM25" s="127"/>
      <c r="AN25" s="127">
        <f>AN23/BD23</f>
        <v>0.2309223022884192</v>
      </c>
      <c r="AO25" s="127"/>
      <c r="AP25" s="127"/>
      <c r="AQ25" s="127"/>
      <c r="AR25" s="127">
        <f>AR23/BD23</f>
        <v>0.39138300117586761</v>
      </c>
      <c r="AS25" s="127"/>
      <c r="AT25" s="127"/>
      <c r="AU25" s="127"/>
      <c r="AV25" s="127">
        <f>AV23/BD23</f>
        <v>0.47492990020200804</v>
      </c>
      <c r="AW25" s="127"/>
      <c r="AX25" s="127"/>
      <c r="AY25" s="127"/>
      <c r="AZ25" s="127">
        <f>AZ23/BD23</f>
        <v>0.52507009979799202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'８月'!BO24</f>
        <v>2322</v>
      </c>
      <c r="BP26" s="165"/>
      <c r="BQ26" s="166"/>
      <c r="BR26" s="164">
        <f>'８月'!BR24</f>
        <v>2485</v>
      </c>
      <c r="BS26" s="165"/>
      <c r="BT26" s="166"/>
      <c r="BU26" s="164">
        <f>'８月'!BU24</f>
        <v>2690</v>
      </c>
      <c r="BV26" s="165"/>
      <c r="BW26" s="166"/>
      <c r="BX26" s="164">
        <f>BR26+BU26</f>
        <v>5175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-4</v>
      </c>
      <c r="BP28" s="175"/>
      <c r="BQ28" s="175"/>
      <c r="BR28" s="175">
        <f>BR24-BR26</f>
        <v>0</v>
      </c>
      <c r="BS28" s="175"/>
      <c r="BT28" s="175"/>
      <c r="BU28" s="175">
        <f>BU24-BU26</f>
        <v>-2</v>
      </c>
      <c r="BV28" s="175"/>
      <c r="BW28" s="175"/>
      <c r="BX28" s="175">
        <f>BX24-BX26</f>
        <v>-2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39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42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43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38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40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41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88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16</v>
      </c>
      <c r="M32" s="84"/>
      <c r="N32" s="84"/>
      <c r="O32" s="84"/>
      <c r="P32" s="84">
        <v>13</v>
      </c>
      <c r="Q32" s="84"/>
      <c r="R32" s="84"/>
      <c r="S32" s="84"/>
      <c r="T32" s="84">
        <f>L32+P32</f>
        <v>29</v>
      </c>
      <c r="U32" s="84"/>
      <c r="V32" s="84"/>
      <c r="W32" s="84"/>
      <c r="X32" s="84">
        <v>14</v>
      </c>
      <c r="Y32" s="84"/>
      <c r="Z32" s="84"/>
      <c r="AA32" s="84"/>
      <c r="AB32" s="84">
        <v>15</v>
      </c>
      <c r="AC32" s="84"/>
      <c r="AD32" s="84"/>
      <c r="AE32" s="84"/>
      <c r="AF32" s="84">
        <f>X32+AB32</f>
        <v>29</v>
      </c>
      <c r="AG32" s="84"/>
      <c r="AH32" s="84"/>
      <c r="AI32" s="84"/>
      <c r="AJ32" s="84">
        <v>7</v>
      </c>
      <c r="AK32" s="84"/>
      <c r="AL32" s="84"/>
      <c r="AM32" s="84"/>
      <c r="AN32" s="84">
        <v>5</v>
      </c>
      <c r="AO32" s="84"/>
      <c r="AP32" s="84"/>
      <c r="AQ32" s="84"/>
      <c r="AR32" s="84">
        <f>AJ32+AN32</f>
        <v>12</v>
      </c>
      <c r="AS32" s="84"/>
      <c r="AT32" s="84"/>
      <c r="AU32" s="84"/>
      <c r="AV32" s="84">
        <f>L32+X32+AJ32</f>
        <v>37</v>
      </c>
      <c r="AW32" s="84"/>
      <c r="AX32" s="84"/>
      <c r="AY32" s="84"/>
      <c r="AZ32" s="84">
        <f>P32+AB32+AN32</f>
        <v>33</v>
      </c>
      <c r="BA32" s="84"/>
      <c r="BB32" s="84"/>
      <c r="BC32" s="84"/>
      <c r="BD32" s="84">
        <f>T32+AF32+AR32</f>
        <v>70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89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'８月'!L35+L32</f>
        <v>173</v>
      </c>
      <c r="M35" s="84"/>
      <c r="N35" s="84"/>
      <c r="O35" s="84"/>
      <c r="P35" s="84">
        <f>'８月'!P35+P32</f>
        <v>128</v>
      </c>
      <c r="Q35" s="84"/>
      <c r="R35" s="84"/>
      <c r="S35" s="84"/>
      <c r="T35" s="84">
        <f>L35+P35</f>
        <v>301</v>
      </c>
      <c r="U35" s="84"/>
      <c r="V35" s="84"/>
      <c r="W35" s="84"/>
      <c r="X35" s="84">
        <f>'８月'!X35+X32</f>
        <v>159</v>
      </c>
      <c r="Y35" s="84"/>
      <c r="Z35" s="84"/>
      <c r="AA35" s="84"/>
      <c r="AB35" s="84">
        <f>'８月'!AB35+AB32</f>
        <v>123</v>
      </c>
      <c r="AC35" s="84"/>
      <c r="AD35" s="84"/>
      <c r="AE35" s="84"/>
      <c r="AF35" s="98">
        <f>X35+AB35</f>
        <v>282</v>
      </c>
      <c r="AG35" s="99"/>
      <c r="AH35" s="99"/>
      <c r="AI35" s="100"/>
      <c r="AJ35" s="84">
        <f>'８月'!AJ35+AJ32</f>
        <v>43</v>
      </c>
      <c r="AK35" s="84"/>
      <c r="AL35" s="84"/>
      <c r="AM35" s="84"/>
      <c r="AN35" s="84">
        <f>'８月'!AN35+AN32</f>
        <v>33</v>
      </c>
      <c r="AO35" s="84"/>
      <c r="AP35" s="84"/>
      <c r="AQ35" s="84"/>
      <c r="AR35" s="98">
        <f>SUM(AJ35:AQ35)</f>
        <v>76</v>
      </c>
      <c r="AS35" s="99"/>
      <c r="AT35" s="99"/>
      <c r="AU35" s="100"/>
      <c r="AV35" s="84">
        <f>SUM(L35+X35+AJ35)</f>
        <v>375</v>
      </c>
      <c r="AW35" s="84"/>
      <c r="AX35" s="84"/>
      <c r="AY35" s="84"/>
      <c r="AZ35" s="84">
        <f>SUM(P35+AB35+AN35)</f>
        <v>284</v>
      </c>
      <c r="BA35" s="84"/>
      <c r="BB35" s="84"/>
      <c r="BC35" s="84"/>
      <c r="BD35" s="84">
        <f>AV35+AZ35</f>
        <v>659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47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48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43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46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40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41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９月１日～９月30日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11</v>
      </c>
      <c r="M40" s="84"/>
      <c r="N40" s="84"/>
      <c r="O40" s="84"/>
      <c r="P40" s="84">
        <v>13</v>
      </c>
      <c r="Q40" s="84"/>
      <c r="R40" s="84"/>
      <c r="S40" s="84"/>
      <c r="T40" s="84">
        <f>L40+P40</f>
        <v>24</v>
      </c>
      <c r="U40" s="84"/>
      <c r="V40" s="84"/>
      <c r="W40" s="84"/>
      <c r="X40" s="84">
        <v>19</v>
      </c>
      <c r="Y40" s="84"/>
      <c r="Z40" s="84"/>
      <c r="AA40" s="84"/>
      <c r="AB40" s="84">
        <v>12</v>
      </c>
      <c r="AC40" s="84"/>
      <c r="AD40" s="84"/>
      <c r="AE40" s="84"/>
      <c r="AF40" s="84">
        <f>X40+AB40</f>
        <v>31</v>
      </c>
      <c r="AG40" s="84"/>
      <c r="AH40" s="84"/>
      <c r="AI40" s="84"/>
      <c r="AJ40" s="84">
        <v>34</v>
      </c>
      <c r="AK40" s="84"/>
      <c r="AL40" s="84"/>
      <c r="AM40" s="84"/>
      <c r="AN40" s="84">
        <v>26</v>
      </c>
      <c r="AO40" s="84"/>
      <c r="AP40" s="84"/>
      <c r="AQ40" s="84"/>
      <c r="AR40" s="84">
        <f>SUM(AJ40:AQ41)</f>
        <v>60</v>
      </c>
      <c r="AS40" s="84"/>
      <c r="AT40" s="84"/>
      <c r="AU40" s="84"/>
      <c r="AV40" s="84">
        <f>L40+X40+AJ40</f>
        <v>64</v>
      </c>
      <c r="AW40" s="84"/>
      <c r="AX40" s="84"/>
      <c r="AY40" s="84"/>
      <c r="AZ40" s="84">
        <f>P40+AB40+AN40</f>
        <v>51</v>
      </c>
      <c r="BA40" s="84"/>
      <c r="BB40" s="84"/>
      <c r="BC40" s="84"/>
      <c r="BD40" s="84">
        <f>T40+AF40+AR40</f>
        <v>115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-27</v>
      </c>
      <c r="BP40" s="175"/>
      <c r="BQ40" s="175"/>
      <c r="BR40" s="175"/>
      <c r="BS40" s="175">
        <f>P9</f>
        <v>-18</v>
      </c>
      <c r="BT40" s="175"/>
      <c r="BU40" s="175"/>
      <c r="BV40" s="175"/>
      <c r="BW40" s="175">
        <f>S9</f>
        <v>-45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45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43"/>
      <c r="B43" s="97" t="str">
        <f>B35</f>
        <v>平成31年４月～令和元年９月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'８月'!L43+L40</f>
        <v>140</v>
      </c>
      <c r="M43" s="84"/>
      <c r="N43" s="84"/>
      <c r="O43" s="84"/>
      <c r="P43" s="84">
        <f>'８月'!P43+P40</f>
        <v>142</v>
      </c>
      <c r="Q43" s="84"/>
      <c r="R43" s="84"/>
      <c r="S43" s="84"/>
      <c r="T43" s="84">
        <f>L43+P43</f>
        <v>282</v>
      </c>
      <c r="U43" s="84"/>
      <c r="V43" s="84"/>
      <c r="W43" s="84"/>
      <c r="X43" s="84">
        <f>'８月'!X43+X40</f>
        <v>181</v>
      </c>
      <c r="Y43" s="84"/>
      <c r="Z43" s="84"/>
      <c r="AA43" s="84"/>
      <c r="AB43" s="84">
        <f>'８月'!AB43+AB40</f>
        <v>163</v>
      </c>
      <c r="AC43" s="84"/>
      <c r="AD43" s="84"/>
      <c r="AE43" s="84"/>
      <c r="AF43" s="84">
        <f>X43+AB43</f>
        <v>344</v>
      </c>
      <c r="AG43" s="84"/>
      <c r="AH43" s="84"/>
      <c r="AI43" s="84"/>
      <c r="AJ43" s="84">
        <f>'８月'!AJ43+AJ40</f>
        <v>169</v>
      </c>
      <c r="AK43" s="84"/>
      <c r="AL43" s="84"/>
      <c r="AM43" s="84"/>
      <c r="AN43" s="84">
        <f>'８月'!AN43+AN40</f>
        <v>134</v>
      </c>
      <c r="AO43" s="84"/>
      <c r="AP43" s="84"/>
      <c r="AQ43" s="84"/>
      <c r="AR43" s="84">
        <f>AJ43+AN43</f>
        <v>303</v>
      </c>
      <c r="AS43" s="84"/>
      <c r="AT43" s="84"/>
      <c r="AU43" s="84"/>
      <c r="AV43" s="84">
        <f>SUM(L43+X43+AJ43)</f>
        <v>490</v>
      </c>
      <c r="AW43" s="84"/>
      <c r="AX43" s="84"/>
      <c r="AY43" s="84"/>
      <c r="AZ43" s="84">
        <f>SUM(P43+AB43+AN43)</f>
        <v>439</v>
      </c>
      <c r="BA43" s="84"/>
      <c r="BB43" s="84"/>
      <c r="BC43" s="84"/>
      <c r="BD43" s="84">
        <f>AV43+AZ43</f>
        <v>929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'８月'!BO43+BO40</f>
        <v>-115</v>
      </c>
      <c r="BP43" s="175"/>
      <c r="BQ43" s="175"/>
      <c r="BR43" s="175"/>
      <c r="BS43" s="175">
        <f>'８月'!BS43+BS40</f>
        <v>-155</v>
      </c>
      <c r="BT43" s="175"/>
      <c r="BU43" s="175"/>
      <c r="BV43" s="175"/>
      <c r="BW43" s="175">
        <f>SUM(BO43:BV43)</f>
        <v>-270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85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T52"/>
  <sheetViews>
    <sheetView topLeftCell="A7" zoomScaleNormal="100" workbookViewId="0">
      <selection activeCell="L35" sqref="L35:O35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49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50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51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50"/>
      <c r="W3" s="53"/>
      <c r="X3" s="50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48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16360</v>
      </c>
      <c r="K5" s="156"/>
      <c r="L5" s="157"/>
      <c r="M5" s="155">
        <v>15719</v>
      </c>
      <c r="N5" s="156"/>
      <c r="O5" s="157"/>
      <c r="P5" s="155">
        <v>17369</v>
      </c>
      <c r="Q5" s="156"/>
      <c r="R5" s="157"/>
      <c r="S5" s="149">
        <f>M5+P5</f>
        <v>33088</v>
      </c>
      <c r="T5" s="150"/>
      <c r="U5" s="151"/>
      <c r="V5" s="48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2713</v>
      </c>
      <c r="AF5" s="175"/>
      <c r="AG5" s="175"/>
      <c r="AH5" s="175">
        <v>2202</v>
      </c>
      <c r="AI5" s="175"/>
      <c r="AJ5" s="175"/>
      <c r="AK5" s="175">
        <v>2675</v>
      </c>
      <c r="AL5" s="175"/>
      <c r="AM5" s="175"/>
      <c r="AN5" s="175">
        <f>AH5+AK5</f>
        <v>4877</v>
      </c>
      <c r="AO5" s="175"/>
      <c r="AP5" s="175"/>
      <c r="AQ5" s="175">
        <v>2178</v>
      </c>
      <c r="AR5" s="175"/>
      <c r="AS5" s="175"/>
      <c r="AT5" s="175">
        <v>1956</v>
      </c>
      <c r="AU5" s="175"/>
      <c r="AV5" s="175"/>
      <c r="AW5" s="175">
        <v>2218</v>
      </c>
      <c r="AX5" s="175"/>
      <c r="AY5" s="175"/>
      <c r="AZ5" s="175">
        <f>AT5+AW5</f>
        <v>4174</v>
      </c>
      <c r="BA5" s="175"/>
      <c r="BB5" s="175"/>
      <c r="BC5" s="175">
        <v>3880</v>
      </c>
      <c r="BD5" s="175"/>
      <c r="BE5" s="175"/>
      <c r="BF5" s="175">
        <v>3628</v>
      </c>
      <c r="BG5" s="175"/>
      <c r="BH5" s="175"/>
      <c r="BI5" s="175">
        <v>4084</v>
      </c>
      <c r="BJ5" s="175"/>
      <c r="BK5" s="175"/>
      <c r="BL5" s="175">
        <f>SUM(BF5:BK6)</f>
        <v>7712</v>
      </c>
      <c r="BM5" s="175"/>
      <c r="BN5" s="175"/>
      <c r="BO5" s="175">
        <f>BO14+BO24</f>
        <v>2867</v>
      </c>
      <c r="BP5" s="175"/>
      <c r="BQ5" s="175"/>
      <c r="BR5" s="175">
        <f>BR14+BR24</f>
        <v>2955</v>
      </c>
      <c r="BS5" s="175"/>
      <c r="BT5" s="175"/>
      <c r="BU5" s="175">
        <f>BU14+BU24</f>
        <v>3187</v>
      </c>
      <c r="BV5" s="175"/>
      <c r="BW5" s="175"/>
      <c r="BX5" s="175">
        <f>BR5+BU5</f>
        <v>6142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92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48"/>
      <c r="W6" s="132" t="str">
        <f>B6</f>
        <v>令和元年10月末現在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v>16384</v>
      </c>
      <c r="K7" s="156"/>
      <c r="L7" s="157"/>
      <c r="M7" s="155">
        <v>15752</v>
      </c>
      <c r="N7" s="156"/>
      <c r="O7" s="157"/>
      <c r="P7" s="155">
        <v>17415</v>
      </c>
      <c r="Q7" s="156"/>
      <c r="R7" s="157"/>
      <c r="S7" s="149">
        <f>M7+P7</f>
        <v>33167</v>
      </c>
      <c r="T7" s="150"/>
      <c r="U7" s="151"/>
      <c r="V7" s="48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'9月'!AE5</f>
        <v>2711</v>
      </c>
      <c r="AF7" s="175"/>
      <c r="AG7" s="175"/>
      <c r="AH7" s="176">
        <f>'9月'!AH5</f>
        <v>2205</v>
      </c>
      <c r="AI7" s="175"/>
      <c r="AJ7" s="175"/>
      <c r="AK7" s="176">
        <f>'9月'!AK5</f>
        <v>2679</v>
      </c>
      <c r="AL7" s="175"/>
      <c r="AM7" s="175"/>
      <c r="AN7" s="175">
        <f>AH7+AK7</f>
        <v>4884</v>
      </c>
      <c r="AO7" s="175"/>
      <c r="AP7" s="175"/>
      <c r="AQ7" s="175">
        <f>'9月'!AQ5</f>
        <v>2195</v>
      </c>
      <c r="AR7" s="175"/>
      <c r="AS7" s="175"/>
      <c r="AT7" s="175">
        <f>'9月'!AT5</f>
        <v>1977</v>
      </c>
      <c r="AU7" s="175"/>
      <c r="AV7" s="175"/>
      <c r="AW7" s="175">
        <f>'9月'!AW5</f>
        <v>2232</v>
      </c>
      <c r="AX7" s="175"/>
      <c r="AY7" s="175"/>
      <c r="AZ7" s="175">
        <f>AT7+AW7</f>
        <v>4209</v>
      </c>
      <c r="BA7" s="175"/>
      <c r="BB7" s="175"/>
      <c r="BC7" s="175">
        <f>'9月'!BC5</f>
        <v>3893</v>
      </c>
      <c r="BD7" s="175"/>
      <c r="BE7" s="175"/>
      <c r="BF7" s="175">
        <f>'9月'!BF5</f>
        <v>3626</v>
      </c>
      <c r="BG7" s="175"/>
      <c r="BH7" s="175"/>
      <c r="BI7" s="175">
        <f>'9月'!BI5</f>
        <v>4096</v>
      </c>
      <c r="BJ7" s="175"/>
      <c r="BK7" s="175"/>
      <c r="BL7" s="175">
        <f>BF7+BI7</f>
        <v>7722</v>
      </c>
      <c r="BM7" s="175"/>
      <c r="BN7" s="175"/>
      <c r="BO7" s="175">
        <f>BO16+BO26</f>
        <v>2860</v>
      </c>
      <c r="BP7" s="175"/>
      <c r="BQ7" s="175"/>
      <c r="BR7" s="175">
        <f>BR16+BR26</f>
        <v>2954</v>
      </c>
      <c r="BS7" s="175"/>
      <c r="BT7" s="175"/>
      <c r="BU7" s="175">
        <f>BU16+BU26</f>
        <v>3191</v>
      </c>
      <c r="BV7" s="175"/>
      <c r="BW7" s="175"/>
      <c r="BX7" s="175">
        <f>BR7+BU7</f>
        <v>6145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91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48"/>
      <c r="W8" s="132" t="str">
        <f>B8</f>
        <v>令和元年９月末現在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-24</v>
      </c>
      <c r="K9" s="162"/>
      <c r="L9" s="163"/>
      <c r="M9" s="161">
        <f t="shared" ref="M9" si="0">M5-M7</f>
        <v>-33</v>
      </c>
      <c r="N9" s="162"/>
      <c r="O9" s="163"/>
      <c r="P9" s="161">
        <f t="shared" ref="P9" si="1">P5-P7</f>
        <v>-46</v>
      </c>
      <c r="Q9" s="162"/>
      <c r="R9" s="163"/>
      <c r="S9" s="161">
        <f t="shared" ref="S9" si="2">S5-S7</f>
        <v>-79</v>
      </c>
      <c r="T9" s="162"/>
      <c r="U9" s="163"/>
      <c r="V9" s="48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2</v>
      </c>
      <c r="AF9" s="175"/>
      <c r="AG9" s="175"/>
      <c r="AH9" s="175">
        <f>AH5-AH7</f>
        <v>-3</v>
      </c>
      <c r="AI9" s="175"/>
      <c r="AJ9" s="175"/>
      <c r="AK9" s="175">
        <f>AK5-AK7</f>
        <v>-4</v>
      </c>
      <c r="AL9" s="175"/>
      <c r="AM9" s="175"/>
      <c r="AN9" s="175">
        <f>AN5-AN7</f>
        <v>-7</v>
      </c>
      <c r="AO9" s="175"/>
      <c r="AP9" s="175"/>
      <c r="AQ9" s="175">
        <f>AQ5-AQ7</f>
        <v>-17</v>
      </c>
      <c r="AR9" s="175"/>
      <c r="AS9" s="175"/>
      <c r="AT9" s="175">
        <f>AT5-AT7</f>
        <v>-21</v>
      </c>
      <c r="AU9" s="175"/>
      <c r="AV9" s="175"/>
      <c r="AW9" s="175">
        <f>AW5-AW7</f>
        <v>-14</v>
      </c>
      <c r="AX9" s="175"/>
      <c r="AY9" s="175"/>
      <c r="AZ9" s="175">
        <f>AZ5-AZ7</f>
        <v>-35</v>
      </c>
      <c r="BA9" s="175"/>
      <c r="BB9" s="175"/>
      <c r="BC9" s="175">
        <f>BC5-BC7</f>
        <v>-13</v>
      </c>
      <c r="BD9" s="175"/>
      <c r="BE9" s="175"/>
      <c r="BF9" s="175">
        <f>BF5-BF7</f>
        <v>2</v>
      </c>
      <c r="BG9" s="175"/>
      <c r="BH9" s="175"/>
      <c r="BI9" s="175">
        <f>BI5-BI7</f>
        <v>-12</v>
      </c>
      <c r="BJ9" s="175"/>
      <c r="BK9" s="175"/>
      <c r="BL9" s="175">
        <f>BL5-BL7</f>
        <v>-10</v>
      </c>
      <c r="BM9" s="175"/>
      <c r="BN9" s="175"/>
      <c r="BO9" s="175">
        <f>BO5-BO7</f>
        <v>7</v>
      </c>
      <c r="BP9" s="175"/>
      <c r="BQ9" s="175"/>
      <c r="BR9" s="175">
        <f>BR5-BR7</f>
        <v>1</v>
      </c>
      <c r="BS9" s="175"/>
      <c r="BT9" s="175"/>
      <c r="BU9" s="175">
        <f>BU5-BU7</f>
        <v>-4</v>
      </c>
      <c r="BV9" s="175"/>
      <c r="BW9" s="175"/>
      <c r="BX9" s="175">
        <f>BX5-BX7</f>
        <v>-3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52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53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54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55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52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40" t="s">
        <v>92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1858</v>
      </c>
      <c r="T14" s="150"/>
      <c r="U14" s="151"/>
      <c r="V14" s="149">
        <v>1881</v>
      </c>
      <c r="W14" s="150"/>
      <c r="X14" s="151"/>
      <c r="Y14" s="149">
        <v>1920</v>
      </c>
      <c r="Z14" s="150"/>
      <c r="AA14" s="151"/>
      <c r="AB14" s="149">
        <f>V14+Y14</f>
        <v>3801</v>
      </c>
      <c r="AC14" s="150"/>
      <c r="AD14" s="151"/>
      <c r="AE14" s="149">
        <v>532</v>
      </c>
      <c r="AF14" s="150"/>
      <c r="AG14" s="151"/>
      <c r="AH14" s="149">
        <v>570</v>
      </c>
      <c r="AI14" s="150"/>
      <c r="AJ14" s="151"/>
      <c r="AK14" s="149">
        <v>603</v>
      </c>
      <c r="AL14" s="150"/>
      <c r="AM14" s="151"/>
      <c r="AN14" s="149">
        <f>AH14+AK14</f>
        <v>1173</v>
      </c>
      <c r="AO14" s="150"/>
      <c r="AP14" s="151"/>
      <c r="AQ14" s="149">
        <v>702</v>
      </c>
      <c r="AR14" s="150"/>
      <c r="AS14" s="151"/>
      <c r="AT14" s="149">
        <v>779</v>
      </c>
      <c r="AU14" s="150"/>
      <c r="AV14" s="151"/>
      <c r="AW14" s="149">
        <v>832</v>
      </c>
      <c r="AX14" s="150"/>
      <c r="AY14" s="151"/>
      <c r="AZ14" s="149">
        <f>AT14+AW14</f>
        <v>1611</v>
      </c>
      <c r="BA14" s="150"/>
      <c r="BB14" s="151"/>
      <c r="BC14" s="149">
        <v>1630</v>
      </c>
      <c r="BD14" s="150"/>
      <c r="BE14" s="151"/>
      <c r="BF14" s="149">
        <v>1748</v>
      </c>
      <c r="BG14" s="150"/>
      <c r="BH14" s="151"/>
      <c r="BI14" s="149">
        <v>1850</v>
      </c>
      <c r="BJ14" s="150"/>
      <c r="BK14" s="151"/>
      <c r="BL14" s="149">
        <f>BF14+BI14</f>
        <v>3598</v>
      </c>
      <c r="BM14" s="150"/>
      <c r="BN14" s="151"/>
      <c r="BO14" s="177">
        <v>541</v>
      </c>
      <c r="BP14" s="165"/>
      <c r="BQ14" s="166"/>
      <c r="BR14" s="164">
        <v>468</v>
      </c>
      <c r="BS14" s="165"/>
      <c r="BT14" s="166"/>
      <c r="BU14" s="164">
        <v>501</v>
      </c>
      <c r="BV14" s="165"/>
      <c r="BW14" s="166"/>
      <c r="BX14" s="164">
        <f>BR14+BU14</f>
        <v>969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令和元年10月末現在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69</v>
      </c>
      <c r="C16" s="110"/>
      <c r="D16" s="111"/>
      <c r="E16" s="109">
        <v>186</v>
      </c>
      <c r="F16" s="110"/>
      <c r="G16" s="111"/>
      <c r="H16" s="109">
        <f>B16+E16</f>
        <v>255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'9月'!S14</f>
        <v>1864</v>
      </c>
      <c r="T16" s="84"/>
      <c r="U16" s="84"/>
      <c r="V16" s="84">
        <f>'9月'!V14</f>
        <v>1886</v>
      </c>
      <c r="W16" s="84"/>
      <c r="X16" s="84"/>
      <c r="Y16" s="84">
        <f>'9月'!Y14</f>
        <v>1926</v>
      </c>
      <c r="Z16" s="84"/>
      <c r="AA16" s="84"/>
      <c r="AB16" s="149">
        <f>V16+Y16</f>
        <v>3812</v>
      </c>
      <c r="AC16" s="150"/>
      <c r="AD16" s="151"/>
      <c r="AE16" s="84">
        <f>'9月'!AE14</f>
        <v>532</v>
      </c>
      <c r="AF16" s="84"/>
      <c r="AG16" s="84"/>
      <c r="AH16" s="84">
        <f>'9月'!AH14</f>
        <v>571</v>
      </c>
      <c r="AI16" s="84"/>
      <c r="AJ16" s="84"/>
      <c r="AK16" s="84">
        <f>'9月'!AK14</f>
        <v>608</v>
      </c>
      <c r="AL16" s="84"/>
      <c r="AM16" s="84"/>
      <c r="AN16" s="149">
        <f>AH16+AK16</f>
        <v>1179</v>
      </c>
      <c r="AO16" s="150"/>
      <c r="AP16" s="151"/>
      <c r="AQ16" s="84">
        <f>'9月'!AQ14</f>
        <v>704</v>
      </c>
      <c r="AR16" s="84"/>
      <c r="AS16" s="84"/>
      <c r="AT16" s="84">
        <f>'9月'!AT14</f>
        <v>781</v>
      </c>
      <c r="AU16" s="84"/>
      <c r="AV16" s="84"/>
      <c r="AW16" s="84">
        <f>'9月'!AW14</f>
        <v>832</v>
      </c>
      <c r="AX16" s="84"/>
      <c r="AY16" s="84"/>
      <c r="AZ16" s="149">
        <f>AT16+AW16</f>
        <v>1613</v>
      </c>
      <c r="BA16" s="150"/>
      <c r="BB16" s="151"/>
      <c r="BC16" s="84">
        <f>'9月'!BC14</f>
        <v>1625</v>
      </c>
      <c r="BD16" s="84"/>
      <c r="BE16" s="84"/>
      <c r="BF16" s="84">
        <f>'9月'!BF14</f>
        <v>1752</v>
      </c>
      <c r="BG16" s="84"/>
      <c r="BH16" s="84"/>
      <c r="BI16" s="84">
        <f>'9月'!BI14</f>
        <v>1851</v>
      </c>
      <c r="BJ16" s="84"/>
      <c r="BK16" s="84"/>
      <c r="BL16" s="149">
        <f>BF16+BI16</f>
        <v>3603</v>
      </c>
      <c r="BM16" s="150"/>
      <c r="BN16" s="151"/>
      <c r="BO16" s="176">
        <v>542</v>
      </c>
      <c r="BP16" s="175"/>
      <c r="BQ16" s="175"/>
      <c r="BR16" s="176">
        <v>469</v>
      </c>
      <c r="BS16" s="175"/>
      <c r="BT16" s="175"/>
      <c r="BU16" s="176">
        <v>503</v>
      </c>
      <c r="BV16" s="175"/>
      <c r="BW16" s="175"/>
      <c r="BX16" s="175">
        <f>BR16+BU16</f>
        <v>972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令和元年９月末現在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-6</v>
      </c>
      <c r="T18" s="84"/>
      <c r="U18" s="84"/>
      <c r="V18" s="84">
        <f t="shared" ref="V18" si="3">V14-V16</f>
        <v>-5</v>
      </c>
      <c r="W18" s="84"/>
      <c r="X18" s="84"/>
      <c r="Y18" s="84">
        <f t="shared" ref="Y18" si="4">Y14-Y16</f>
        <v>-6</v>
      </c>
      <c r="Z18" s="84"/>
      <c r="AA18" s="84"/>
      <c r="AB18" s="84">
        <f t="shared" ref="AB18" si="5">AB14-AB16</f>
        <v>-11</v>
      </c>
      <c r="AC18" s="84"/>
      <c r="AD18" s="84"/>
      <c r="AE18" s="84">
        <f t="shared" ref="AE18" si="6">AE14-AE16</f>
        <v>0</v>
      </c>
      <c r="AF18" s="84"/>
      <c r="AG18" s="84"/>
      <c r="AH18" s="84">
        <f t="shared" ref="AH18" si="7">AH14-AH16</f>
        <v>-1</v>
      </c>
      <c r="AI18" s="84"/>
      <c r="AJ18" s="84"/>
      <c r="AK18" s="84">
        <f t="shared" ref="AK18" si="8">AK14-AK16</f>
        <v>-5</v>
      </c>
      <c r="AL18" s="84"/>
      <c r="AM18" s="84"/>
      <c r="AN18" s="84">
        <f t="shared" ref="AN18" si="9">AN14-AN16</f>
        <v>-6</v>
      </c>
      <c r="AO18" s="84"/>
      <c r="AP18" s="84"/>
      <c r="AQ18" s="84">
        <f t="shared" ref="AQ18" si="10">AQ14-AQ16</f>
        <v>-2</v>
      </c>
      <c r="AR18" s="84"/>
      <c r="AS18" s="84"/>
      <c r="AT18" s="84">
        <f t="shared" ref="AT18" si="11">AT14-AT16</f>
        <v>-2</v>
      </c>
      <c r="AU18" s="84"/>
      <c r="AV18" s="84"/>
      <c r="AW18" s="84">
        <f t="shared" ref="AW18" si="12">AW14-AW16</f>
        <v>0</v>
      </c>
      <c r="AX18" s="84"/>
      <c r="AY18" s="84"/>
      <c r="AZ18" s="84">
        <f t="shared" ref="AZ18" si="13">AZ14-AZ16</f>
        <v>-2</v>
      </c>
      <c r="BA18" s="84"/>
      <c r="BB18" s="84"/>
      <c r="BC18" s="84">
        <f t="shared" ref="BC18" si="14">BC14-BC16</f>
        <v>5</v>
      </c>
      <c r="BD18" s="84"/>
      <c r="BE18" s="84"/>
      <c r="BF18" s="84">
        <f t="shared" ref="BF18" si="15">BF14-BF16</f>
        <v>-4</v>
      </c>
      <c r="BG18" s="84"/>
      <c r="BH18" s="84"/>
      <c r="BI18" s="84">
        <f t="shared" ref="BI18" si="16">BI14-BI16</f>
        <v>-1</v>
      </c>
      <c r="BJ18" s="84"/>
      <c r="BK18" s="84"/>
      <c r="BL18" s="84">
        <f t="shared" ref="BL18" si="17">BL14-BL16</f>
        <v>-5</v>
      </c>
      <c r="BM18" s="84"/>
      <c r="BN18" s="84"/>
      <c r="BO18" s="176">
        <f>BO14-BO16</f>
        <v>-1</v>
      </c>
      <c r="BP18" s="175"/>
      <c r="BQ18" s="175"/>
      <c r="BR18" s="175">
        <f>BR14-BR16</f>
        <v>-1</v>
      </c>
      <c r="BS18" s="175"/>
      <c r="BT18" s="175"/>
      <c r="BU18" s="175">
        <f>BU14-BU16</f>
        <v>-2</v>
      </c>
      <c r="BV18" s="175"/>
      <c r="BW18" s="175"/>
      <c r="BX18" s="175">
        <f>BX14-BX16</f>
        <v>-3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34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35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36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37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50"/>
      <c r="BI21" s="50"/>
      <c r="BJ21" s="50"/>
      <c r="BK21" s="50"/>
      <c r="BL21" s="50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50"/>
      <c r="BI22" s="50"/>
      <c r="BJ22" s="50"/>
      <c r="BK22" s="50"/>
      <c r="BL22" s="50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1571</v>
      </c>
      <c r="M23" s="128"/>
      <c r="N23" s="128"/>
      <c r="O23" s="128"/>
      <c r="P23" s="128">
        <v>1565</v>
      </c>
      <c r="Q23" s="128"/>
      <c r="R23" s="128"/>
      <c r="S23" s="128"/>
      <c r="T23" s="128">
        <f>L23+P23</f>
        <v>3136</v>
      </c>
      <c r="U23" s="128"/>
      <c r="V23" s="128"/>
      <c r="W23" s="128"/>
      <c r="X23" s="128">
        <v>8823</v>
      </c>
      <c r="Y23" s="128"/>
      <c r="Z23" s="128"/>
      <c r="AA23" s="128"/>
      <c r="AB23" s="128">
        <v>8163</v>
      </c>
      <c r="AC23" s="128"/>
      <c r="AD23" s="128"/>
      <c r="AE23" s="128"/>
      <c r="AF23" s="128">
        <f>X23+AB23</f>
        <v>16986</v>
      </c>
      <c r="AG23" s="128"/>
      <c r="AH23" s="128"/>
      <c r="AI23" s="128"/>
      <c r="AJ23" s="128">
        <v>5325</v>
      </c>
      <c r="AK23" s="128"/>
      <c r="AL23" s="128"/>
      <c r="AM23" s="128"/>
      <c r="AN23" s="128">
        <v>7641</v>
      </c>
      <c r="AO23" s="128"/>
      <c r="AP23" s="128"/>
      <c r="AQ23" s="128"/>
      <c r="AR23" s="128">
        <f>AJ23+AN23</f>
        <v>12966</v>
      </c>
      <c r="AS23" s="128"/>
      <c r="AT23" s="128"/>
      <c r="AU23" s="128"/>
      <c r="AV23" s="128">
        <f>SUM(L23,X23,AJ23)</f>
        <v>15719</v>
      </c>
      <c r="AW23" s="128"/>
      <c r="AX23" s="128"/>
      <c r="AY23" s="128"/>
      <c r="AZ23" s="128">
        <f>SUM(P23,AB23,AN23)</f>
        <v>17369</v>
      </c>
      <c r="BA23" s="128"/>
      <c r="BB23" s="128"/>
      <c r="BC23" s="128"/>
      <c r="BD23" s="84">
        <f>AV23+AZ23</f>
        <v>33088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2326</v>
      </c>
      <c r="BP24" s="175"/>
      <c r="BQ24" s="175"/>
      <c r="BR24" s="175">
        <v>2487</v>
      </c>
      <c r="BS24" s="175"/>
      <c r="BT24" s="175"/>
      <c r="BU24" s="175">
        <v>2686</v>
      </c>
      <c r="BV24" s="175"/>
      <c r="BW24" s="175"/>
      <c r="BX24" s="175">
        <f>BR24+BU24</f>
        <v>5173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30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4.7479448742746615E-2</v>
      </c>
      <c r="M25" s="127"/>
      <c r="N25" s="127"/>
      <c r="O25" s="127"/>
      <c r="P25" s="127">
        <f>P23/BD23</f>
        <v>4.729811411992263E-2</v>
      </c>
      <c r="Q25" s="127"/>
      <c r="R25" s="127"/>
      <c r="S25" s="127"/>
      <c r="T25" s="127">
        <f>T23/BD23</f>
        <v>9.4777562862669251E-2</v>
      </c>
      <c r="U25" s="127"/>
      <c r="V25" s="127"/>
      <c r="W25" s="127"/>
      <c r="X25" s="127">
        <f>X23/BD23</f>
        <v>0.26665256286266925</v>
      </c>
      <c r="Y25" s="127"/>
      <c r="Z25" s="127"/>
      <c r="AA25" s="127"/>
      <c r="AB25" s="127">
        <f>AB23/BD23</f>
        <v>0.24670575435203096</v>
      </c>
      <c r="AC25" s="127"/>
      <c r="AD25" s="127"/>
      <c r="AE25" s="127"/>
      <c r="AF25" s="127">
        <f>AF23/BD23</f>
        <v>0.51335831721470015</v>
      </c>
      <c r="AG25" s="127"/>
      <c r="AH25" s="127"/>
      <c r="AI25" s="127"/>
      <c r="AJ25" s="127">
        <f>AJ23/BD23</f>
        <v>0.16093447775628628</v>
      </c>
      <c r="AK25" s="127"/>
      <c r="AL25" s="127"/>
      <c r="AM25" s="127"/>
      <c r="AN25" s="127">
        <f>AN23/BD23</f>
        <v>0.23092964216634429</v>
      </c>
      <c r="AO25" s="127"/>
      <c r="AP25" s="127"/>
      <c r="AQ25" s="127"/>
      <c r="AR25" s="127">
        <f>AR23/BD23</f>
        <v>0.39186411992263054</v>
      </c>
      <c r="AS25" s="127"/>
      <c r="AT25" s="127"/>
      <c r="AU25" s="127"/>
      <c r="AV25" s="127">
        <f>AV23/BD23</f>
        <v>0.47506648936170215</v>
      </c>
      <c r="AW25" s="127"/>
      <c r="AX25" s="127"/>
      <c r="AY25" s="127"/>
      <c r="AZ25" s="127">
        <f>AZ23/BD23</f>
        <v>0.52493351063829785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v>2318</v>
      </c>
      <c r="BP26" s="165"/>
      <c r="BQ26" s="166"/>
      <c r="BR26" s="164">
        <v>2485</v>
      </c>
      <c r="BS26" s="165"/>
      <c r="BT26" s="166"/>
      <c r="BU26" s="164">
        <v>2688</v>
      </c>
      <c r="BV26" s="165"/>
      <c r="BW26" s="166"/>
      <c r="BX26" s="164">
        <f>BR26+BU26</f>
        <v>5173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8</v>
      </c>
      <c r="BP28" s="175"/>
      <c r="BQ28" s="175"/>
      <c r="BR28" s="175">
        <f>BR24-BR26</f>
        <v>2</v>
      </c>
      <c r="BS28" s="175"/>
      <c r="BT28" s="175"/>
      <c r="BU28" s="175">
        <f>BU24-BU26</f>
        <v>-2</v>
      </c>
      <c r="BV28" s="175"/>
      <c r="BW28" s="175"/>
      <c r="BX28" s="175">
        <f>BX24-BX26</f>
        <v>0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39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42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43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38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40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41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93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15</v>
      </c>
      <c r="M32" s="84"/>
      <c r="N32" s="84"/>
      <c r="O32" s="84"/>
      <c r="P32" s="84">
        <v>11</v>
      </c>
      <c r="Q32" s="84"/>
      <c r="R32" s="84"/>
      <c r="S32" s="84"/>
      <c r="T32" s="84">
        <f>L32+P32</f>
        <v>26</v>
      </c>
      <c r="U32" s="84"/>
      <c r="V32" s="84"/>
      <c r="W32" s="84"/>
      <c r="X32" s="84">
        <v>16</v>
      </c>
      <c r="Y32" s="84"/>
      <c r="Z32" s="84"/>
      <c r="AA32" s="84"/>
      <c r="AB32" s="84">
        <v>13</v>
      </c>
      <c r="AC32" s="84"/>
      <c r="AD32" s="84"/>
      <c r="AE32" s="84"/>
      <c r="AF32" s="84">
        <f>X32+AB32</f>
        <v>29</v>
      </c>
      <c r="AG32" s="84"/>
      <c r="AH32" s="84"/>
      <c r="AI32" s="84"/>
      <c r="AJ32" s="84">
        <v>8</v>
      </c>
      <c r="AK32" s="84"/>
      <c r="AL32" s="84"/>
      <c r="AM32" s="84"/>
      <c r="AN32" s="84">
        <v>8</v>
      </c>
      <c r="AO32" s="84"/>
      <c r="AP32" s="84"/>
      <c r="AQ32" s="84"/>
      <c r="AR32" s="84">
        <f>AJ32+AN32</f>
        <v>16</v>
      </c>
      <c r="AS32" s="84"/>
      <c r="AT32" s="84"/>
      <c r="AU32" s="84"/>
      <c r="AV32" s="84">
        <f>L32+X32+AJ32</f>
        <v>39</v>
      </c>
      <c r="AW32" s="84"/>
      <c r="AX32" s="84"/>
      <c r="AY32" s="84"/>
      <c r="AZ32" s="84">
        <f>P32+AB32+AN32</f>
        <v>32</v>
      </c>
      <c r="BA32" s="84"/>
      <c r="BB32" s="84"/>
      <c r="BC32" s="84"/>
      <c r="BD32" s="84">
        <f>T32+AF32+AR32</f>
        <v>71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94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'9月'!L35+L32</f>
        <v>188</v>
      </c>
      <c r="M35" s="84"/>
      <c r="N35" s="84"/>
      <c r="O35" s="84"/>
      <c r="P35" s="84">
        <f>'9月'!P35+P32</f>
        <v>139</v>
      </c>
      <c r="Q35" s="84"/>
      <c r="R35" s="84"/>
      <c r="S35" s="84"/>
      <c r="T35" s="84">
        <f>'9月'!T35+T32</f>
        <v>327</v>
      </c>
      <c r="U35" s="84"/>
      <c r="V35" s="84"/>
      <c r="W35" s="84"/>
      <c r="X35" s="84">
        <f>'9月'!X35+X32</f>
        <v>175</v>
      </c>
      <c r="Y35" s="84"/>
      <c r="Z35" s="84"/>
      <c r="AA35" s="84"/>
      <c r="AB35" s="84">
        <f>'9月'!AB35+AB32</f>
        <v>136</v>
      </c>
      <c r="AC35" s="84"/>
      <c r="AD35" s="84"/>
      <c r="AE35" s="84"/>
      <c r="AF35" s="84">
        <f>'9月'!AF35+AF32</f>
        <v>311</v>
      </c>
      <c r="AG35" s="84"/>
      <c r="AH35" s="84"/>
      <c r="AI35" s="84"/>
      <c r="AJ35" s="84">
        <f>'9月'!AJ35+AJ32</f>
        <v>51</v>
      </c>
      <c r="AK35" s="84"/>
      <c r="AL35" s="84"/>
      <c r="AM35" s="84"/>
      <c r="AN35" s="84">
        <f>'9月'!AN35+AN32</f>
        <v>41</v>
      </c>
      <c r="AO35" s="84"/>
      <c r="AP35" s="84"/>
      <c r="AQ35" s="84"/>
      <c r="AR35" s="84">
        <f>'9月'!AR35+AR32</f>
        <v>92</v>
      </c>
      <c r="AS35" s="84"/>
      <c r="AT35" s="84"/>
      <c r="AU35" s="84"/>
      <c r="AV35" s="84">
        <f>'9月'!AV35+AV32</f>
        <v>414</v>
      </c>
      <c r="AW35" s="84"/>
      <c r="AX35" s="84"/>
      <c r="AY35" s="84"/>
      <c r="AZ35" s="84">
        <f>'9月'!AZ35+AZ32</f>
        <v>316</v>
      </c>
      <c r="BA35" s="84"/>
      <c r="BB35" s="84"/>
      <c r="BC35" s="84"/>
      <c r="BD35" s="84">
        <f>'9月'!BD35+BD32</f>
        <v>730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47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48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43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46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40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41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10月１日～10月31日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24</v>
      </c>
      <c r="M40" s="84"/>
      <c r="N40" s="84"/>
      <c r="O40" s="84"/>
      <c r="P40" s="84">
        <v>22</v>
      </c>
      <c r="Q40" s="84"/>
      <c r="R40" s="84"/>
      <c r="S40" s="84"/>
      <c r="T40" s="84">
        <f>L40+P40</f>
        <v>46</v>
      </c>
      <c r="U40" s="84"/>
      <c r="V40" s="84"/>
      <c r="W40" s="84"/>
      <c r="X40" s="84">
        <v>20</v>
      </c>
      <c r="Y40" s="84"/>
      <c r="Z40" s="84"/>
      <c r="AA40" s="84"/>
      <c r="AB40" s="84">
        <v>30</v>
      </c>
      <c r="AC40" s="84"/>
      <c r="AD40" s="84"/>
      <c r="AE40" s="84"/>
      <c r="AF40" s="84">
        <f>X40+AB40</f>
        <v>50</v>
      </c>
      <c r="AG40" s="84"/>
      <c r="AH40" s="84"/>
      <c r="AI40" s="84"/>
      <c r="AJ40" s="84">
        <v>28</v>
      </c>
      <c r="AK40" s="84"/>
      <c r="AL40" s="84"/>
      <c r="AM40" s="84"/>
      <c r="AN40" s="84">
        <v>26</v>
      </c>
      <c r="AO40" s="84"/>
      <c r="AP40" s="84"/>
      <c r="AQ40" s="84"/>
      <c r="AR40" s="84">
        <f>SUM(AJ40:AQ41)</f>
        <v>54</v>
      </c>
      <c r="AS40" s="84"/>
      <c r="AT40" s="84"/>
      <c r="AU40" s="84"/>
      <c r="AV40" s="84">
        <f>L40+X40+AJ40</f>
        <v>72</v>
      </c>
      <c r="AW40" s="84"/>
      <c r="AX40" s="84"/>
      <c r="AY40" s="84"/>
      <c r="AZ40" s="84">
        <f>P40+AB40+AN40</f>
        <v>78</v>
      </c>
      <c r="BA40" s="84"/>
      <c r="BB40" s="84"/>
      <c r="BC40" s="84"/>
      <c r="BD40" s="84">
        <f>T40+AF40+AR40</f>
        <v>150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-33</v>
      </c>
      <c r="BP40" s="175"/>
      <c r="BQ40" s="175"/>
      <c r="BR40" s="175"/>
      <c r="BS40" s="175">
        <f>P9</f>
        <v>-46</v>
      </c>
      <c r="BT40" s="175"/>
      <c r="BU40" s="175"/>
      <c r="BV40" s="175"/>
      <c r="BW40" s="175">
        <f>S9</f>
        <v>-79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45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49"/>
      <c r="B43" s="97" t="str">
        <f>B35</f>
        <v>平成31年４月～令和元年10月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'9月'!L43+L40</f>
        <v>164</v>
      </c>
      <c r="M43" s="84"/>
      <c r="N43" s="84"/>
      <c r="O43" s="84"/>
      <c r="P43" s="84">
        <f>'9月'!P43+P40</f>
        <v>164</v>
      </c>
      <c r="Q43" s="84"/>
      <c r="R43" s="84"/>
      <c r="S43" s="84"/>
      <c r="T43" s="84">
        <f>'9月'!T43+T40</f>
        <v>328</v>
      </c>
      <c r="U43" s="84"/>
      <c r="V43" s="84"/>
      <c r="W43" s="84"/>
      <c r="X43" s="84">
        <f>'9月'!X43+X40</f>
        <v>201</v>
      </c>
      <c r="Y43" s="84"/>
      <c r="Z43" s="84"/>
      <c r="AA43" s="84"/>
      <c r="AB43" s="84">
        <f>'9月'!AB43+AB40</f>
        <v>193</v>
      </c>
      <c r="AC43" s="84"/>
      <c r="AD43" s="84"/>
      <c r="AE43" s="84"/>
      <c r="AF43" s="84">
        <f>'9月'!AF43+AF40</f>
        <v>394</v>
      </c>
      <c r="AG43" s="84"/>
      <c r="AH43" s="84"/>
      <c r="AI43" s="84"/>
      <c r="AJ43" s="84">
        <f>'9月'!AJ43+AJ40</f>
        <v>197</v>
      </c>
      <c r="AK43" s="84"/>
      <c r="AL43" s="84"/>
      <c r="AM43" s="84"/>
      <c r="AN43" s="84">
        <f>'9月'!AN43+AN40</f>
        <v>160</v>
      </c>
      <c r="AO43" s="84"/>
      <c r="AP43" s="84"/>
      <c r="AQ43" s="84"/>
      <c r="AR43" s="84">
        <f>'9月'!AR43+AR40</f>
        <v>357</v>
      </c>
      <c r="AS43" s="84"/>
      <c r="AT43" s="84"/>
      <c r="AU43" s="84"/>
      <c r="AV43" s="84">
        <f>'9月'!AV43+AV40</f>
        <v>562</v>
      </c>
      <c r="AW43" s="84"/>
      <c r="AX43" s="84"/>
      <c r="AY43" s="84"/>
      <c r="AZ43" s="84">
        <f>'9月'!AZ43+AZ40</f>
        <v>517</v>
      </c>
      <c r="BA43" s="84"/>
      <c r="BB43" s="84"/>
      <c r="BC43" s="84"/>
      <c r="BD43" s="84">
        <f>'9月'!BD43+BD40</f>
        <v>1079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'9月'!BO43+BO40</f>
        <v>-148</v>
      </c>
      <c r="BP43" s="175"/>
      <c r="BQ43" s="175"/>
      <c r="BR43" s="175"/>
      <c r="BS43" s="175">
        <f>'9月'!BS43+BS40</f>
        <v>-201</v>
      </c>
      <c r="BT43" s="175"/>
      <c r="BU43" s="175"/>
      <c r="BV43" s="175"/>
      <c r="BW43" s="175">
        <f>SUM(BO43:BV43)</f>
        <v>-349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95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T52"/>
  <sheetViews>
    <sheetView topLeftCell="A16" zoomScaleNormal="100" workbookViewId="0">
      <selection activeCell="BO43" sqref="BO43:BR43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49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50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51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56"/>
      <c r="W3" s="59"/>
      <c r="X3" s="56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54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16346</v>
      </c>
      <c r="K5" s="156"/>
      <c r="L5" s="157"/>
      <c r="M5" s="155">
        <v>15707</v>
      </c>
      <c r="N5" s="156"/>
      <c r="O5" s="157"/>
      <c r="P5" s="155">
        <v>17344</v>
      </c>
      <c r="Q5" s="156"/>
      <c r="R5" s="157"/>
      <c r="S5" s="149">
        <f>M5+P5</f>
        <v>33051</v>
      </c>
      <c r="T5" s="150"/>
      <c r="U5" s="151"/>
      <c r="V5" s="54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2720</v>
      </c>
      <c r="AF5" s="175"/>
      <c r="AG5" s="175"/>
      <c r="AH5" s="175">
        <v>2205</v>
      </c>
      <c r="AI5" s="175"/>
      <c r="AJ5" s="175"/>
      <c r="AK5" s="175">
        <v>2675</v>
      </c>
      <c r="AL5" s="175"/>
      <c r="AM5" s="175"/>
      <c r="AN5" s="175">
        <f>AH5+AK5</f>
        <v>4880</v>
      </c>
      <c r="AO5" s="175"/>
      <c r="AP5" s="175"/>
      <c r="AQ5" s="175">
        <v>2168</v>
      </c>
      <c r="AR5" s="175"/>
      <c r="AS5" s="175"/>
      <c r="AT5" s="175">
        <v>1945</v>
      </c>
      <c r="AU5" s="175"/>
      <c r="AV5" s="175"/>
      <c r="AW5" s="175">
        <v>2209</v>
      </c>
      <c r="AX5" s="175"/>
      <c r="AY5" s="175"/>
      <c r="AZ5" s="175">
        <f>AT5+AW5</f>
        <v>4154</v>
      </c>
      <c r="BA5" s="175"/>
      <c r="BB5" s="175"/>
      <c r="BC5" s="175">
        <v>3885</v>
      </c>
      <c r="BD5" s="175"/>
      <c r="BE5" s="175"/>
      <c r="BF5" s="175">
        <v>3631</v>
      </c>
      <c r="BG5" s="175"/>
      <c r="BH5" s="175"/>
      <c r="BI5" s="175">
        <v>4093</v>
      </c>
      <c r="BJ5" s="175"/>
      <c r="BK5" s="175"/>
      <c r="BL5" s="175">
        <f>SUM(BF5:BK6)</f>
        <v>7724</v>
      </c>
      <c r="BM5" s="175"/>
      <c r="BN5" s="175"/>
      <c r="BO5" s="175">
        <f>BO14+BO24</f>
        <v>2858</v>
      </c>
      <c r="BP5" s="175"/>
      <c r="BQ5" s="175"/>
      <c r="BR5" s="175">
        <f>BR14+BR24</f>
        <v>2950</v>
      </c>
      <c r="BS5" s="175"/>
      <c r="BT5" s="175"/>
      <c r="BU5" s="175">
        <f>BU14+BU24</f>
        <v>3177</v>
      </c>
      <c r="BV5" s="175"/>
      <c r="BW5" s="175"/>
      <c r="BX5" s="175">
        <f>BR5+BU5</f>
        <v>6127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97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54"/>
      <c r="W6" s="132" t="str">
        <f>B6</f>
        <v>令和元年11月末現在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v>16360</v>
      </c>
      <c r="K7" s="156"/>
      <c r="L7" s="157"/>
      <c r="M7" s="155">
        <v>15719</v>
      </c>
      <c r="N7" s="156"/>
      <c r="O7" s="157"/>
      <c r="P7" s="155">
        <v>17369</v>
      </c>
      <c r="Q7" s="156"/>
      <c r="R7" s="157"/>
      <c r="S7" s="149">
        <f>M7+P7</f>
        <v>33088</v>
      </c>
      <c r="T7" s="150"/>
      <c r="U7" s="151"/>
      <c r="V7" s="54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'10月'!AE5</f>
        <v>2713</v>
      </c>
      <c r="AF7" s="175"/>
      <c r="AG7" s="175"/>
      <c r="AH7" s="176">
        <f>'10月'!AH5</f>
        <v>2202</v>
      </c>
      <c r="AI7" s="175"/>
      <c r="AJ7" s="175"/>
      <c r="AK7" s="176">
        <f>'10月'!AK5</f>
        <v>2675</v>
      </c>
      <c r="AL7" s="175"/>
      <c r="AM7" s="175"/>
      <c r="AN7" s="175">
        <f>AH7+AK7</f>
        <v>4877</v>
      </c>
      <c r="AO7" s="175"/>
      <c r="AP7" s="175"/>
      <c r="AQ7" s="175">
        <f>'10月'!AQ5</f>
        <v>2178</v>
      </c>
      <c r="AR7" s="175"/>
      <c r="AS7" s="175"/>
      <c r="AT7" s="175">
        <f>'10月'!AT5</f>
        <v>1956</v>
      </c>
      <c r="AU7" s="175"/>
      <c r="AV7" s="175"/>
      <c r="AW7" s="175">
        <f>'10月'!AW5</f>
        <v>2218</v>
      </c>
      <c r="AX7" s="175"/>
      <c r="AY7" s="175"/>
      <c r="AZ7" s="175">
        <f>AT7+AW7</f>
        <v>4174</v>
      </c>
      <c r="BA7" s="175"/>
      <c r="BB7" s="175"/>
      <c r="BC7" s="175">
        <f>'10月'!BC5</f>
        <v>3880</v>
      </c>
      <c r="BD7" s="175"/>
      <c r="BE7" s="175"/>
      <c r="BF7" s="175">
        <f>'10月'!BF5</f>
        <v>3628</v>
      </c>
      <c r="BG7" s="175"/>
      <c r="BH7" s="175"/>
      <c r="BI7" s="175">
        <f>'10月'!BI5</f>
        <v>4084</v>
      </c>
      <c r="BJ7" s="175"/>
      <c r="BK7" s="175"/>
      <c r="BL7" s="175">
        <f>BF7+BI7</f>
        <v>7712</v>
      </c>
      <c r="BM7" s="175"/>
      <c r="BN7" s="175"/>
      <c r="BO7" s="175">
        <f>BO16+BO26</f>
        <v>2867</v>
      </c>
      <c r="BP7" s="175"/>
      <c r="BQ7" s="175"/>
      <c r="BR7" s="175">
        <f>BR16+BR26</f>
        <v>2955</v>
      </c>
      <c r="BS7" s="175"/>
      <c r="BT7" s="175"/>
      <c r="BU7" s="175">
        <f>BU16+BU26</f>
        <v>3187</v>
      </c>
      <c r="BV7" s="175"/>
      <c r="BW7" s="175"/>
      <c r="BX7" s="175">
        <f>BR7+BU7</f>
        <v>6142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100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54"/>
      <c r="W8" s="132" t="str">
        <f>B8</f>
        <v>令和元年10月末現在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-14</v>
      </c>
      <c r="K9" s="162"/>
      <c r="L9" s="163"/>
      <c r="M9" s="161">
        <f t="shared" ref="M9" si="0">M5-M7</f>
        <v>-12</v>
      </c>
      <c r="N9" s="162"/>
      <c r="O9" s="163"/>
      <c r="P9" s="161">
        <f t="shared" ref="P9" si="1">P5-P7</f>
        <v>-25</v>
      </c>
      <c r="Q9" s="162"/>
      <c r="R9" s="163"/>
      <c r="S9" s="161">
        <f t="shared" ref="S9" si="2">S5-S7</f>
        <v>-37</v>
      </c>
      <c r="T9" s="162"/>
      <c r="U9" s="163"/>
      <c r="V9" s="54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7</v>
      </c>
      <c r="AF9" s="175"/>
      <c r="AG9" s="175"/>
      <c r="AH9" s="175">
        <f>AH5-AH7</f>
        <v>3</v>
      </c>
      <c r="AI9" s="175"/>
      <c r="AJ9" s="175"/>
      <c r="AK9" s="175">
        <f>AK5-AK7</f>
        <v>0</v>
      </c>
      <c r="AL9" s="175"/>
      <c r="AM9" s="175"/>
      <c r="AN9" s="175">
        <f>AN5-AN7</f>
        <v>3</v>
      </c>
      <c r="AO9" s="175"/>
      <c r="AP9" s="175"/>
      <c r="AQ9" s="175">
        <f>AQ5-AQ7</f>
        <v>-10</v>
      </c>
      <c r="AR9" s="175"/>
      <c r="AS9" s="175"/>
      <c r="AT9" s="175">
        <f>AT5-AT7</f>
        <v>-11</v>
      </c>
      <c r="AU9" s="175"/>
      <c r="AV9" s="175"/>
      <c r="AW9" s="175">
        <f>AW5-AW7</f>
        <v>-9</v>
      </c>
      <c r="AX9" s="175"/>
      <c r="AY9" s="175"/>
      <c r="AZ9" s="175">
        <f>AZ5-AZ7</f>
        <v>-20</v>
      </c>
      <c r="BA9" s="175"/>
      <c r="BB9" s="175"/>
      <c r="BC9" s="175">
        <f>BC5-BC7</f>
        <v>5</v>
      </c>
      <c r="BD9" s="175"/>
      <c r="BE9" s="175"/>
      <c r="BF9" s="175">
        <f>BF5-BF7</f>
        <v>3</v>
      </c>
      <c r="BG9" s="175"/>
      <c r="BH9" s="175"/>
      <c r="BI9" s="175">
        <f>BI5-BI7</f>
        <v>9</v>
      </c>
      <c r="BJ9" s="175"/>
      <c r="BK9" s="175"/>
      <c r="BL9" s="175">
        <f>BL5-BL7</f>
        <v>12</v>
      </c>
      <c r="BM9" s="175"/>
      <c r="BN9" s="175"/>
      <c r="BO9" s="175">
        <f>BO5-BO7</f>
        <v>-9</v>
      </c>
      <c r="BP9" s="175"/>
      <c r="BQ9" s="175"/>
      <c r="BR9" s="175">
        <f>BR5-BR7</f>
        <v>-5</v>
      </c>
      <c r="BS9" s="175"/>
      <c r="BT9" s="175"/>
      <c r="BU9" s="175">
        <f>BU5-BU7</f>
        <v>-10</v>
      </c>
      <c r="BV9" s="175"/>
      <c r="BW9" s="175"/>
      <c r="BX9" s="175">
        <f>BX5-BX7</f>
        <v>-15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52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53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54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55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58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40" t="s">
        <v>97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1855</v>
      </c>
      <c r="T14" s="150"/>
      <c r="U14" s="151"/>
      <c r="V14" s="149">
        <v>1880</v>
      </c>
      <c r="W14" s="150"/>
      <c r="X14" s="151"/>
      <c r="Y14" s="149">
        <v>1914</v>
      </c>
      <c r="Z14" s="150"/>
      <c r="AA14" s="151"/>
      <c r="AB14" s="149">
        <f>V14+Y14</f>
        <v>3794</v>
      </c>
      <c r="AC14" s="150"/>
      <c r="AD14" s="151"/>
      <c r="AE14" s="149">
        <v>532</v>
      </c>
      <c r="AF14" s="150"/>
      <c r="AG14" s="151"/>
      <c r="AH14" s="149">
        <v>567</v>
      </c>
      <c r="AI14" s="150"/>
      <c r="AJ14" s="151"/>
      <c r="AK14" s="149">
        <v>603</v>
      </c>
      <c r="AL14" s="150"/>
      <c r="AM14" s="151"/>
      <c r="AN14" s="149">
        <f>AH14+AK14</f>
        <v>1170</v>
      </c>
      <c r="AO14" s="150"/>
      <c r="AP14" s="151"/>
      <c r="AQ14" s="149">
        <v>699</v>
      </c>
      <c r="AR14" s="150"/>
      <c r="AS14" s="151"/>
      <c r="AT14" s="149">
        <v>781</v>
      </c>
      <c r="AU14" s="150"/>
      <c r="AV14" s="151"/>
      <c r="AW14" s="149">
        <v>828</v>
      </c>
      <c r="AX14" s="150"/>
      <c r="AY14" s="151"/>
      <c r="AZ14" s="149">
        <f>AT14+AW14</f>
        <v>1609</v>
      </c>
      <c r="BA14" s="150"/>
      <c r="BB14" s="151"/>
      <c r="BC14" s="149">
        <v>1629</v>
      </c>
      <c r="BD14" s="150"/>
      <c r="BE14" s="151"/>
      <c r="BF14" s="149">
        <v>1748</v>
      </c>
      <c r="BG14" s="150"/>
      <c r="BH14" s="151"/>
      <c r="BI14" s="149">
        <v>1845</v>
      </c>
      <c r="BJ14" s="150"/>
      <c r="BK14" s="151"/>
      <c r="BL14" s="149">
        <f>BF14+BI14</f>
        <v>3593</v>
      </c>
      <c r="BM14" s="150"/>
      <c r="BN14" s="151"/>
      <c r="BO14" s="177">
        <v>543</v>
      </c>
      <c r="BP14" s="165"/>
      <c r="BQ14" s="166"/>
      <c r="BR14" s="164">
        <v>469</v>
      </c>
      <c r="BS14" s="165"/>
      <c r="BT14" s="166"/>
      <c r="BU14" s="164">
        <v>499</v>
      </c>
      <c r="BV14" s="165"/>
      <c r="BW14" s="166"/>
      <c r="BX14" s="164">
        <f>BR14+BU14</f>
        <v>968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令和元年11月末現在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68</v>
      </c>
      <c r="C16" s="110"/>
      <c r="D16" s="111"/>
      <c r="E16" s="109">
        <v>192</v>
      </c>
      <c r="F16" s="110"/>
      <c r="G16" s="111"/>
      <c r="H16" s="109">
        <f>B16+E16</f>
        <v>260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'10月'!S14</f>
        <v>1858</v>
      </c>
      <c r="T16" s="84"/>
      <c r="U16" s="84"/>
      <c r="V16" s="84">
        <f>'10月'!V14</f>
        <v>1881</v>
      </c>
      <c r="W16" s="84"/>
      <c r="X16" s="84"/>
      <c r="Y16" s="84">
        <f>'10月'!Y14</f>
        <v>1920</v>
      </c>
      <c r="Z16" s="84"/>
      <c r="AA16" s="84"/>
      <c r="AB16" s="149">
        <f>V16+Y16</f>
        <v>3801</v>
      </c>
      <c r="AC16" s="150"/>
      <c r="AD16" s="151"/>
      <c r="AE16" s="84">
        <f>'10月'!AE14</f>
        <v>532</v>
      </c>
      <c r="AF16" s="84"/>
      <c r="AG16" s="84"/>
      <c r="AH16" s="84">
        <f>'10月'!AH14</f>
        <v>570</v>
      </c>
      <c r="AI16" s="84"/>
      <c r="AJ16" s="84"/>
      <c r="AK16" s="84">
        <f>'10月'!AK14</f>
        <v>603</v>
      </c>
      <c r="AL16" s="84"/>
      <c r="AM16" s="84"/>
      <c r="AN16" s="149">
        <f>AH16+AK16</f>
        <v>1173</v>
      </c>
      <c r="AO16" s="150"/>
      <c r="AP16" s="151"/>
      <c r="AQ16" s="84">
        <f>'10月'!AQ14</f>
        <v>702</v>
      </c>
      <c r="AR16" s="84"/>
      <c r="AS16" s="84"/>
      <c r="AT16" s="84">
        <f>'10月'!AT14</f>
        <v>779</v>
      </c>
      <c r="AU16" s="84"/>
      <c r="AV16" s="84"/>
      <c r="AW16" s="84">
        <f>'10月'!AW14</f>
        <v>832</v>
      </c>
      <c r="AX16" s="84"/>
      <c r="AY16" s="84"/>
      <c r="AZ16" s="149">
        <f>AT16+AW16</f>
        <v>1611</v>
      </c>
      <c r="BA16" s="150"/>
      <c r="BB16" s="151"/>
      <c r="BC16" s="84">
        <f>'10月'!BC14</f>
        <v>1630</v>
      </c>
      <c r="BD16" s="84"/>
      <c r="BE16" s="84"/>
      <c r="BF16" s="84">
        <f>'10月'!BF14</f>
        <v>1748</v>
      </c>
      <c r="BG16" s="84"/>
      <c r="BH16" s="84"/>
      <c r="BI16" s="84">
        <f>'10月'!BI14</f>
        <v>1850</v>
      </c>
      <c r="BJ16" s="84"/>
      <c r="BK16" s="84"/>
      <c r="BL16" s="149">
        <f>BF16+BI16</f>
        <v>3598</v>
      </c>
      <c r="BM16" s="150"/>
      <c r="BN16" s="151"/>
      <c r="BO16" s="176">
        <v>541</v>
      </c>
      <c r="BP16" s="175"/>
      <c r="BQ16" s="175"/>
      <c r="BR16" s="176">
        <v>468</v>
      </c>
      <c r="BS16" s="175"/>
      <c r="BT16" s="175"/>
      <c r="BU16" s="176">
        <v>501</v>
      </c>
      <c r="BV16" s="175"/>
      <c r="BW16" s="175"/>
      <c r="BX16" s="175">
        <f>BR16+BU16</f>
        <v>969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令和元年10月末現在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-3</v>
      </c>
      <c r="T18" s="84"/>
      <c r="U18" s="84"/>
      <c r="V18" s="84">
        <f t="shared" ref="V18" si="3">V14-V16</f>
        <v>-1</v>
      </c>
      <c r="W18" s="84"/>
      <c r="X18" s="84"/>
      <c r="Y18" s="84">
        <f t="shared" ref="Y18" si="4">Y14-Y16</f>
        <v>-6</v>
      </c>
      <c r="Z18" s="84"/>
      <c r="AA18" s="84"/>
      <c r="AB18" s="84">
        <f t="shared" ref="AB18" si="5">AB14-AB16</f>
        <v>-7</v>
      </c>
      <c r="AC18" s="84"/>
      <c r="AD18" s="84"/>
      <c r="AE18" s="84">
        <f t="shared" ref="AE18" si="6">AE14-AE16</f>
        <v>0</v>
      </c>
      <c r="AF18" s="84"/>
      <c r="AG18" s="84"/>
      <c r="AH18" s="84">
        <f t="shared" ref="AH18" si="7">AH14-AH16</f>
        <v>-3</v>
      </c>
      <c r="AI18" s="84"/>
      <c r="AJ18" s="84"/>
      <c r="AK18" s="84">
        <f t="shared" ref="AK18" si="8">AK14-AK16</f>
        <v>0</v>
      </c>
      <c r="AL18" s="84"/>
      <c r="AM18" s="84"/>
      <c r="AN18" s="84">
        <f t="shared" ref="AN18" si="9">AN14-AN16</f>
        <v>-3</v>
      </c>
      <c r="AO18" s="84"/>
      <c r="AP18" s="84"/>
      <c r="AQ18" s="84">
        <f t="shared" ref="AQ18" si="10">AQ14-AQ16</f>
        <v>-3</v>
      </c>
      <c r="AR18" s="84"/>
      <c r="AS18" s="84"/>
      <c r="AT18" s="84">
        <f t="shared" ref="AT18" si="11">AT14-AT16</f>
        <v>2</v>
      </c>
      <c r="AU18" s="84"/>
      <c r="AV18" s="84"/>
      <c r="AW18" s="84">
        <f t="shared" ref="AW18" si="12">AW14-AW16</f>
        <v>-4</v>
      </c>
      <c r="AX18" s="84"/>
      <c r="AY18" s="84"/>
      <c r="AZ18" s="84">
        <f t="shared" ref="AZ18" si="13">AZ14-AZ16</f>
        <v>-2</v>
      </c>
      <c r="BA18" s="84"/>
      <c r="BB18" s="84"/>
      <c r="BC18" s="84">
        <f t="shared" ref="BC18" si="14">BC14-BC16</f>
        <v>-1</v>
      </c>
      <c r="BD18" s="84"/>
      <c r="BE18" s="84"/>
      <c r="BF18" s="84">
        <f t="shared" ref="BF18" si="15">BF14-BF16</f>
        <v>0</v>
      </c>
      <c r="BG18" s="84"/>
      <c r="BH18" s="84"/>
      <c r="BI18" s="84">
        <f t="shared" ref="BI18" si="16">BI14-BI16</f>
        <v>-5</v>
      </c>
      <c r="BJ18" s="84"/>
      <c r="BK18" s="84"/>
      <c r="BL18" s="84">
        <f t="shared" ref="BL18" si="17">BL14-BL16</f>
        <v>-5</v>
      </c>
      <c r="BM18" s="84"/>
      <c r="BN18" s="84"/>
      <c r="BO18" s="176">
        <f>BO14-BO16</f>
        <v>2</v>
      </c>
      <c r="BP18" s="175"/>
      <c r="BQ18" s="175"/>
      <c r="BR18" s="175">
        <f>BR14-BR16</f>
        <v>1</v>
      </c>
      <c r="BS18" s="175"/>
      <c r="BT18" s="175"/>
      <c r="BU18" s="175">
        <f>BU14-BU16</f>
        <v>-2</v>
      </c>
      <c r="BV18" s="175"/>
      <c r="BW18" s="175"/>
      <c r="BX18" s="175">
        <f>BX14-BX16</f>
        <v>-1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34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35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36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37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56"/>
      <c r="BI21" s="56"/>
      <c r="BJ21" s="56"/>
      <c r="BK21" s="56"/>
      <c r="BL21" s="56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56"/>
      <c r="BI22" s="56"/>
      <c r="BJ22" s="56"/>
      <c r="BK22" s="56"/>
      <c r="BL22" s="56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1560</v>
      </c>
      <c r="M23" s="128"/>
      <c r="N23" s="128"/>
      <c r="O23" s="128"/>
      <c r="P23" s="128">
        <v>1558</v>
      </c>
      <c r="Q23" s="128"/>
      <c r="R23" s="128"/>
      <c r="S23" s="128"/>
      <c r="T23" s="128">
        <f>L23+P23</f>
        <v>3118</v>
      </c>
      <c r="U23" s="128"/>
      <c r="V23" s="128"/>
      <c r="W23" s="128"/>
      <c r="X23" s="128">
        <v>8820</v>
      </c>
      <c r="Y23" s="128"/>
      <c r="Z23" s="128"/>
      <c r="AA23" s="128"/>
      <c r="AB23" s="128">
        <v>8158</v>
      </c>
      <c r="AC23" s="128"/>
      <c r="AD23" s="128"/>
      <c r="AE23" s="128"/>
      <c r="AF23" s="128">
        <f>X23+AB23</f>
        <v>16978</v>
      </c>
      <c r="AG23" s="128"/>
      <c r="AH23" s="128"/>
      <c r="AI23" s="128"/>
      <c r="AJ23" s="128">
        <v>5327</v>
      </c>
      <c r="AK23" s="128"/>
      <c r="AL23" s="128"/>
      <c r="AM23" s="128"/>
      <c r="AN23" s="128">
        <v>7628</v>
      </c>
      <c r="AO23" s="128"/>
      <c r="AP23" s="128"/>
      <c r="AQ23" s="128"/>
      <c r="AR23" s="128">
        <f>AJ23+AN23</f>
        <v>12955</v>
      </c>
      <c r="AS23" s="128"/>
      <c r="AT23" s="128"/>
      <c r="AU23" s="128"/>
      <c r="AV23" s="128">
        <f>SUM(L23,X23,AJ23)</f>
        <v>15707</v>
      </c>
      <c r="AW23" s="128"/>
      <c r="AX23" s="128"/>
      <c r="AY23" s="128"/>
      <c r="AZ23" s="128">
        <f>SUM(P23,AB23,AN23)</f>
        <v>17344</v>
      </c>
      <c r="BA23" s="128"/>
      <c r="BB23" s="128"/>
      <c r="BC23" s="128"/>
      <c r="BD23" s="84">
        <f>AV23+AZ23</f>
        <v>33051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2315</v>
      </c>
      <c r="BP24" s="175"/>
      <c r="BQ24" s="175"/>
      <c r="BR24" s="175">
        <v>2481</v>
      </c>
      <c r="BS24" s="175"/>
      <c r="BT24" s="175"/>
      <c r="BU24" s="175">
        <v>2678</v>
      </c>
      <c r="BV24" s="175"/>
      <c r="BW24" s="175"/>
      <c r="BX24" s="175">
        <f>BR24+BU24</f>
        <v>5159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30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4.7199782154851593E-2</v>
      </c>
      <c r="M25" s="127"/>
      <c r="N25" s="127"/>
      <c r="O25" s="127"/>
      <c r="P25" s="127">
        <f>P23/BD23</f>
        <v>4.7139269613627424E-2</v>
      </c>
      <c r="Q25" s="127"/>
      <c r="R25" s="127"/>
      <c r="S25" s="127"/>
      <c r="T25" s="127">
        <f>T23/BD23</f>
        <v>9.4339051768479024E-2</v>
      </c>
      <c r="U25" s="127"/>
      <c r="V25" s="127"/>
      <c r="W25" s="127"/>
      <c r="X25" s="127">
        <f>X23/BD23</f>
        <v>0.26686030679858402</v>
      </c>
      <c r="Y25" s="127"/>
      <c r="Z25" s="127"/>
      <c r="AA25" s="127"/>
      <c r="AB25" s="127">
        <f>AB23/BD23</f>
        <v>0.24683065565338416</v>
      </c>
      <c r="AC25" s="127"/>
      <c r="AD25" s="127"/>
      <c r="AE25" s="127"/>
      <c r="AF25" s="127">
        <f>AF23/BD23</f>
        <v>0.51369096245196821</v>
      </c>
      <c r="AG25" s="127"/>
      <c r="AH25" s="127"/>
      <c r="AI25" s="127"/>
      <c r="AJ25" s="127">
        <f>AJ23/BD23</f>
        <v>0.16117515355057335</v>
      </c>
      <c r="AK25" s="127"/>
      <c r="AL25" s="127"/>
      <c r="AM25" s="127"/>
      <c r="AN25" s="127">
        <f>AN23/BD23</f>
        <v>0.23079483222897945</v>
      </c>
      <c r="AO25" s="127"/>
      <c r="AP25" s="127"/>
      <c r="AQ25" s="127"/>
      <c r="AR25" s="127">
        <f>AR23/BD23</f>
        <v>0.39196998577955283</v>
      </c>
      <c r="AS25" s="127"/>
      <c r="AT25" s="127"/>
      <c r="AU25" s="127"/>
      <c r="AV25" s="127">
        <f>AV23/BD23</f>
        <v>0.47523524250400895</v>
      </c>
      <c r="AW25" s="127"/>
      <c r="AX25" s="127"/>
      <c r="AY25" s="127"/>
      <c r="AZ25" s="127">
        <f>AZ23/BD23</f>
        <v>0.52476475749599105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v>2326</v>
      </c>
      <c r="BP26" s="165"/>
      <c r="BQ26" s="166"/>
      <c r="BR26" s="164">
        <v>2487</v>
      </c>
      <c r="BS26" s="165"/>
      <c r="BT26" s="166"/>
      <c r="BU26" s="164">
        <v>2686</v>
      </c>
      <c r="BV26" s="165"/>
      <c r="BW26" s="166"/>
      <c r="BX26" s="164">
        <f>BR26+BU26</f>
        <v>5173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-11</v>
      </c>
      <c r="BP28" s="175"/>
      <c r="BQ28" s="175"/>
      <c r="BR28" s="175">
        <f>BR24-BR26</f>
        <v>-6</v>
      </c>
      <c r="BS28" s="175"/>
      <c r="BT28" s="175"/>
      <c r="BU28" s="175">
        <f>BU24-BU26</f>
        <v>-8</v>
      </c>
      <c r="BV28" s="175"/>
      <c r="BW28" s="175"/>
      <c r="BX28" s="175">
        <f>BX24-BX26</f>
        <v>-14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39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42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43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38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40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41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98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12</v>
      </c>
      <c r="M32" s="84"/>
      <c r="N32" s="84"/>
      <c r="O32" s="84"/>
      <c r="P32" s="84">
        <v>12</v>
      </c>
      <c r="Q32" s="84"/>
      <c r="R32" s="84"/>
      <c r="S32" s="84"/>
      <c r="T32" s="84">
        <f>L32+P32</f>
        <v>24</v>
      </c>
      <c r="U32" s="84"/>
      <c r="V32" s="84"/>
      <c r="W32" s="84"/>
      <c r="X32" s="84">
        <v>13</v>
      </c>
      <c r="Y32" s="84"/>
      <c r="Z32" s="84"/>
      <c r="AA32" s="84"/>
      <c r="AB32" s="84">
        <v>11</v>
      </c>
      <c r="AC32" s="84"/>
      <c r="AD32" s="84"/>
      <c r="AE32" s="84"/>
      <c r="AF32" s="84">
        <f>X32+AB32</f>
        <v>24</v>
      </c>
      <c r="AG32" s="84"/>
      <c r="AH32" s="84"/>
      <c r="AI32" s="84"/>
      <c r="AJ32" s="84">
        <v>7</v>
      </c>
      <c r="AK32" s="84"/>
      <c r="AL32" s="84"/>
      <c r="AM32" s="84"/>
      <c r="AN32" s="84">
        <v>7</v>
      </c>
      <c r="AO32" s="84"/>
      <c r="AP32" s="84"/>
      <c r="AQ32" s="84"/>
      <c r="AR32" s="84">
        <f>AJ32+AN32</f>
        <v>14</v>
      </c>
      <c r="AS32" s="84"/>
      <c r="AT32" s="84"/>
      <c r="AU32" s="84"/>
      <c r="AV32" s="84">
        <f>L32+X32+AJ32</f>
        <v>32</v>
      </c>
      <c r="AW32" s="84"/>
      <c r="AX32" s="84"/>
      <c r="AY32" s="84"/>
      <c r="AZ32" s="84">
        <f>P32+AB32+AN32</f>
        <v>30</v>
      </c>
      <c r="BA32" s="84"/>
      <c r="BB32" s="84"/>
      <c r="BC32" s="84"/>
      <c r="BD32" s="84">
        <f>T32+AF32+AR32</f>
        <v>62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99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'10月'!L35+L32</f>
        <v>200</v>
      </c>
      <c r="M35" s="84"/>
      <c r="N35" s="84"/>
      <c r="O35" s="84"/>
      <c r="P35" s="84">
        <f>'10月'!P35+P32</f>
        <v>151</v>
      </c>
      <c r="Q35" s="84"/>
      <c r="R35" s="84"/>
      <c r="S35" s="84"/>
      <c r="T35" s="84">
        <f>'10月'!T35+T32</f>
        <v>351</v>
      </c>
      <c r="U35" s="84"/>
      <c r="V35" s="84"/>
      <c r="W35" s="84"/>
      <c r="X35" s="84">
        <f>'10月'!X35+X32</f>
        <v>188</v>
      </c>
      <c r="Y35" s="84"/>
      <c r="Z35" s="84"/>
      <c r="AA35" s="84"/>
      <c r="AB35" s="84">
        <f>'10月'!AB35+AB32</f>
        <v>147</v>
      </c>
      <c r="AC35" s="84"/>
      <c r="AD35" s="84"/>
      <c r="AE35" s="84"/>
      <c r="AF35" s="84">
        <f>'10月'!AF35+AF32</f>
        <v>335</v>
      </c>
      <c r="AG35" s="84"/>
      <c r="AH35" s="84"/>
      <c r="AI35" s="84"/>
      <c r="AJ35" s="84">
        <f>'10月'!AJ35+AJ32</f>
        <v>58</v>
      </c>
      <c r="AK35" s="84"/>
      <c r="AL35" s="84"/>
      <c r="AM35" s="84"/>
      <c r="AN35" s="84">
        <f>'10月'!AN35+AN32</f>
        <v>48</v>
      </c>
      <c r="AO35" s="84"/>
      <c r="AP35" s="84"/>
      <c r="AQ35" s="84"/>
      <c r="AR35" s="84">
        <f>'10月'!AR35+AR32</f>
        <v>106</v>
      </c>
      <c r="AS35" s="84"/>
      <c r="AT35" s="84"/>
      <c r="AU35" s="84"/>
      <c r="AV35" s="84">
        <f>'10月'!AV35+AV32</f>
        <v>446</v>
      </c>
      <c r="AW35" s="84"/>
      <c r="AX35" s="84"/>
      <c r="AY35" s="84"/>
      <c r="AZ35" s="84">
        <f>'10月'!AZ35+AZ32</f>
        <v>346</v>
      </c>
      <c r="BA35" s="84"/>
      <c r="BB35" s="84"/>
      <c r="BC35" s="84"/>
      <c r="BD35" s="84">
        <f>'10月'!BD35+BD32</f>
        <v>792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47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48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43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46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40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41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11月１日～11月30日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10</v>
      </c>
      <c r="M40" s="84"/>
      <c r="N40" s="84"/>
      <c r="O40" s="84"/>
      <c r="P40" s="84">
        <v>17</v>
      </c>
      <c r="Q40" s="84"/>
      <c r="R40" s="84"/>
      <c r="S40" s="84"/>
      <c r="T40" s="84">
        <f>L40+P40</f>
        <v>27</v>
      </c>
      <c r="U40" s="84"/>
      <c r="V40" s="84"/>
      <c r="W40" s="84"/>
      <c r="X40" s="84">
        <v>13</v>
      </c>
      <c r="Y40" s="84"/>
      <c r="Z40" s="84"/>
      <c r="AA40" s="84"/>
      <c r="AB40" s="84">
        <v>6</v>
      </c>
      <c r="AC40" s="84"/>
      <c r="AD40" s="84"/>
      <c r="AE40" s="84"/>
      <c r="AF40" s="84">
        <f>X40+AB40</f>
        <v>19</v>
      </c>
      <c r="AG40" s="84"/>
      <c r="AH40" s="84"/>
      <c r="AI40" s="84"/>
      <c r="AJ40" s="84">
        <v>21</v>
      </c>
      <c r="AK40" s="84"/>
      <c r="AL40" s="84"/>
      <c r="AM40" s="84"/>
      <c r="AN40" s="84">
        <v>32</v>
      </c>
      <c r="AO40" s="84"/>
      <c r="AP40" s="84"/>
      <c r="AQ40" s="84"/>
      <c r="AR40" s="84">
        <f>SUM(AJ40:AQ41)</f>
        <v>53</v>
      </c>
      <c r="AS40" s="84"/>
      <c r="AT40" s="84"/>
      <c r="AU40" s="84"/>
      <c r="AV40" s="84">
        <f>L40+X40+AJ40</f>
        <v>44</v>
      </c>
      <c r="AW40" s="84"/>
      <c r="AX40" s="84"/>
      <c r="AY40" s="84"/>
      <c r="AZ40" s="84">
        <f>P40+AB40+AN40</f>
        <v>55</v>
      </c>
      <c r="BA40" s="84"/>
      <c r="BB40" s="84"/>
      <c r="BC40" s="84"/>
      <c r="BD40" s="84">
        <f>T40+AF40+AR40</f>
        <v>99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-12</v>
      </c>
      <c r="BP40" s="175"/>
      <c r="BQ40" s="175"/>
      <c r="BR40" s="175"/>
      <c r="BS40" s="175">
        <f>P9</f>
        <v>-25</v>
      </c>
      <c r="BT40" s="175"/>
      <c r="BU40" s="175"/>
      <c r="BV40" s="175"/>
      <c r="BW40" s="175">
        <f>S9</f>
        <v>-37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45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55"/>
      <c r="B43" s="97" t="str">
        <f>B35</f>
        <v>平成31年４月～令和元年11月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'10月'!L43+L40</f>
        <v>174</v>
      </c>
      <c r="M43" s="84"/>
      <c r="N43" s="84"/>
      <c r="O43" s="84"/>
      <c r="P43" s="84">
        <f>'10月'!P43+P40</f>
        <v>181</v>
      </c>
      <c r="Q43" s="84"/>
      <c r="R43" s="84"/>
      <c r="S43" s="84"/>
      <c r="T43" s="84">
        <f>'10月'!T43+T40</f>
        <v>355</v>
      </c>
      <c r="U43" s="84"/>
      <c r="V43" s="84"/>
      <c r="W43" s="84"/>
      <c r="X43" s="84">
        <f>'10月'!X43+X40</f>
        <v>214</v>
      </c>
      <c r="Y43" s="84"/>
      <c r="Z43" s="84"/>
      <c r="AA43" s="84"/>
      <c r="AB43" s="84">
        <f>'10月'!AB43+AB40</f>
        <v>199</v>
      </c>
      <c r="AC43" s="84"/>
      <c r="AD43" s="84"/>
      <c r="AE43" s="84"/>
      <c r="AF43" s="84">
        <f>'10月'!AF43+AF40</f>
        <v>413</v>
      </c>
      <c r="AG43" s="84"/>
      <c r="AH43" s="84"/>
      <c r="AI43" s="84"/>
      <c r="AJ43" s="84">
        <f>'10月'!AJ43+AJ40</f>
        <v>218</v>
      </c>
      <c r="AK43" s="84"/>
      <c r="AL43" s="84"/>
      <c r="AM43" s="84"/>
      <c r="AN43" s="84">
        <f>'10月'!AN43+AN40</f>
        <v>192</v>
      </c>
      <c r="AO43" s="84"/>
      <c r="AP43" s="84"/>
      <c r="AQ43" s="84"/>
      <c r="AR43" s="84">
        <f>'10月'!AR43+AR40</f>
        <v>410</v>
      </c>
      <c r="AS43" s="84"/>
      <c r="AT43" s="84"/>
      <c r="AU43" s="84"/>
      <c r="AV43" s="84">
        <f>'10月'!AV43+AV40</f>
        <v>606</v>
      </c>
      <c r="AW43" s="84"/>
      <c r="AX43" s="84"/>
      <c r="AY43" s="84"/>
      <c r="AZ43" s="84">
        <f>'10月'!AZ43+AZ40</f>
        <v>572</v>
      </c>
      <c r="BA43" s="84"/>
      <c r="BB43" s="84"/>
      <c r="BC43" s="84"/>
      <c r="BD43" s="84">
        <f>'10月'!BD43+BD40</f>
        <v>1178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'10月'!BO43+BO40</f>
        <v>-160</v>
      </c>
      <c r="BP43" s="175"/>
      <c r="BQ43" s="175"/>
      <c r="BR43" s="175"/>
      <c r="BS43" s="175">
        <f>'10月'!BS43+BS40</f>
        <v>-226</v>
      </c>
      <c r="BT43" s="175"/>
      <c r="BU43" s="175"/>
      <c r="BV43" s="175"/>
      <c r="BW43" s="175">
        <f>SUM(BO43:BV43)</f>
        <v>-386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101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T52"/>
  <sheetViews>
    <sheetView topLeftCell="A19" zoomScaleNormal="100" workbookViewId="0">
      <selection activeCell="BO43" sqref="BO43:BR43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102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49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50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51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62"/>
      <c r="W3" s="65"/>
      <c r="X3" s="62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60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16321</v>
      </c>
      <c r="K5" s="156"/>
      <c r="L5" s="157"/>
      <c r="M5" s="155">
        <v>15684</v>
      </c>
      <c r="N5" s="156"/>
      <c r="O5" s="157"/>
      <c r="P5" s="155">
        <v>17302</v>
      </c>
      <c r="Q5" s="156"/>
      <c r="R5" s="157"/>
      <c r="S5" s="149">
        <f>M5+P5</f>
        <v>32986</v>
      </c>
      <c r="T5" s="150"/>
      <c r="U5" s="151"/>
      <c r="V5" s="60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2716</v>
      </c>
      <c r="AF5" s="175"/>
      <c r="AG5" s="175"/>
      <c r="AH5" s="175">
        <v>2202</v>
      </c>
      <c r="AI5" s="175"/>
      <c r="AJ5" s="175"/>
      <c r="AK5" s="175">
        <v>2665</v>
      </c>
      <c r="AL5" s="175"/>
      <c r="AM5" s="175"/>
      <c r="AN5" s="175">
        <f>AH5+AK5</f>
        <v>4867</v>
      </c>
      <c r="AO5" s="175"/>
      <c r="AP5" s="175"/>
      <c r="AQ5" s="175">
        <v>2156</v>
      </c>
      <c r="AR5" s="175"/>
      <c r="AS5" s="175"/>
      <c r="AT5" s="175">
        <v>1941</v>
      </c>
      <c r="AU5" s="175"/>
      <c r="AV5" s="175"/>
      <c r="AW5" s="175">
        <v>2204</v>
      </c>
      <c r="AX5" s="175"/>
      <c r="AY5" s="175"/>
      <c r="AZ5" s="175">
        <f>AT5+AW5</f>
        <v>4145</v>
      </c>
      <c r="BA5" s="175"/>
      <c r="BB5" s="175"/>
      <c r="BC5" s="175">
        <v>3875</v>
      </c>
      <c r="BD5" s="175"/>
      <c r="BE5" s="175"/>
      <c r="BF5" s="175">
        <v>3617</v>
      </c>
      <c r="BG5" s="175"/>
      <c r="BH5" s="175"/>
      <c r="BI5" s="175">
        <v>4082</v>
      </c>
      <c r="BJ5" s="175"/>
      <c r="BK5" s="175"/>
      <c r="BL5" s="175">
        <f>SUM(BF5:BK6)</f>
        <v>7699</v>
      </c>
      <c r="BM5" s="175"/>
      <c r="BN5" s="175"/>
      <c r="BO5" s="175">
        <f>BO14+BO24</f>
        <v>2862</v>
      </c>
      <c r="BP5" s="175"/>
      <c r="BQ5" s="175"/>
      <c r="BR5" s="175">
        <f>BR14+BR24</f>
        <v>2951</v>
      </c>
      <c r="BS5" s="175"/>
      <c r="BT5" s="175"/>
      <c r="BU5" s="175">
        <f>BU14+BU24</f>
        <v>3169</v>
      </c>
      <c r="BV5" s="175"/>
      <c r="BW5" s="175"/>
      <c r="BX5" s="175">
        <f>BR5+BU5</f>
        <v>6120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103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60"/>
      <c r="W6" s="132" t="str">
        <f>B6</f>
        <v>令和元年12月末現在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v>16346</v>
      </c>
      <c r="K7" s="156"/>
      <c r="L7" s="157"/>
      <c r="M7" s="155">
        <v>15707</v>
      </c>
      <c r="N7" s="156"/>
      <c r="O7" s="157"/>
      <c r="P7" s="155">
        <v>17344</v>
      </c>
      <c r="Q7" s="156"/>
      <c r="R7" s="157"/>
      <c r="S7" s="149">
        <f>M7+P7</f>
        <v>33051</v>
      </c>
      <c r="T7" s="150"/>
      <c r="U7" s="151"/>
      <c r="V7" s="60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'11月 '!AE5</f>
        <v>2720</v>
      </c>
      <c r="AF7" s="175"/>
      <c r="AG7" s="175"/>
      <c r="AH7" s="176">
        <f>'11月 '!AH5</f>
        <v>2205</v>
      </c>
      <c r="AI7" s="175"/>
      <c r="AJ7" s="175"/>
      <c r="AK7" s="176">
        <f>'11月 '!AK5</f>
        <v>2675</v>
      </c>
      <c r="AL7" s="175"/>
      <c r="AM7" s="175"/>
      <c r="AN7" s="176">
        <f>'11月 '!AN5</f>
        <v>4880</v>
      </c>
      <c r="AO7" s="175"/>
      <c r="AP7" s="175"/>
      <c r="AQ7" s="176">
        <f>'11月 '!AQ5</f>
        <v>2168</v>
      </c>
      <c r="AR7" s="175"/>
      <c r="AS7" s="175"/>
      <c r="AT7" s="176">
        <f>'11月 '!AT5</f>
        <v>1945</v>
      </c>
      <c r="AU7" s="175"/>
      <c r="AV7" s="175"/>
      <c r="AW7" s="176">
        <f>'11月 '!AW5</f>
        <v>2209</v>
      </c>
      <c r="AX7" s="175"/>
      <c r="AY7" s="175"/>
      <c r="AZ7" s="176">
        <f>'11月 '!AZ5</f>
        <v>4154</v>
      </c>
      <c r="BA7" s="175"/>
      <c r="BB7" s="175"/>
      <c r="BC7" s="176">
        <f>'11月 '!BC5</f>
        <v>3885</v>
      </c>
      <c r="BD7" s="175"/>
      <c r="BE7" s="175"/>
      <c r="BF7" s="176">
        <f>'11月 '!BF5</f>
        <v>3631</v>
      </c>
      <c r="BG7" s="175"/>
      <c r="BH7" s="175"/>
      <c r="BI7" s="176">
        <f>'11月 '!BI5</f>
        <v>4093</v>
      </c>
      <c r="BJ7" s="175"/>
      <c r="BK7" s="175"/>
      <c r="BL7" s="176">
        <f>'11月 '!BL5</f>
        <v>7724</v>
      </c>
      <c r="BM7" s="175"/>
      <c r="BN7" s="175"/>
      <c r="BO7" s="176">
        <f>'11月 '!BO5</f>
        <v>2858</v>
      </c>
      <c r="BP7" s="175"/>
      <c r="BQ7" s="175"/>
      <c r="BR7" s="176">
        <f>'11月 '!BR5</f>
        <v>2950</v>
      </c>
      <c r="BS7" s="175"/>
      <c r="BT7" s="175"/>
      <c r="BU7" s="176">
        <f>'11月 '!BU5</f>
        <v>3177</v>
      </c>
      <c r="BV7" s="175"/>
      <c r="BW7" s="175"/>
      <c r="BX7" s="176">
        <f>'11月 '!BX5</f>
        <v>6127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104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60"/>
      <c r="W8" s="132" t="str">
        <f>B8</f>
        <v>令和元年11月末現在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6"/>
      <c r="AO8" s="175"/>
      <c r="AP8" s="175"/>
      <c r="AQ8" s="176"/>
      <c r="AR8" s="175"/>
      <c r="AS8" s="175"/>
      <c r="AT8" s="176"/>
      <c r="AU8" s="175"/>
      <c r="AV8" s="175"/>
      <c r="AW8" s="176"/>
      <c r="AX8" s="175"/>
      <c r="AY8" s="175"/>
      <c r="AZ8" s="176"/>
      <c r="BA8" s="175"/>
      <c r="BB8" s="175"/>
      <c r="BC8" s="176"/>
      <c r="BD8" s="175"/>
      <c r="BE8" s="175"/>
      <c r="BF8" s="176"/>
      <c r="BG8" s="175"/>
      <c r="BH8" s="175"/>
      <c r="BI8" s="176"/>
      <c r="BJ8" s="175"/>
      <c r="BK8" s="175"/>
      <c r="BL8" s="176"/>
      <c r="BM8" s="175"/>
      <c r="BN8" s="175"/>
      <c r="BO8" s="176"/>
      <c r="BP8" s="175"/>
      <c r="BQ8" s="175"/>
      <c r="BR8" s="176"/>
      <c r="BS8" s="175"/>
      <c r="BT8" s="175"/>
      <c r="BU8" s="176"/>
      <c r="BV8" s="175"/>
      <c r="BW8" s="175"/>
      <c r="BX8" s="176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-25</v>
      </c>
      <c r="K9" s="162"/>
      <c r="L9" s="163"/>
      <c r="M9" s="161">
        <f t="shared" ref="M9" si="0">M5-M7</f>
        <v>-23</v>
      </c>
      <c r="N9" s="162"/>
      <c r="O9" s="163"/>
      <c r="P9" s="161">
        <f t="shared" ref="P9" si="1">P5-P7</f>
        <v>-42</v>
      </c>
      <c r="Q9" s="162"/>
      <c r="R9" s="163"/>
      <c r="S9" s="161">
        <f t="shared" ref="S9" si="2">S5-S7</f>
        <v>-65</v>
      </c>
      <c r="T9" s="162"/>
      <c r="U9" s="163"/>
      <c r="V9" s="60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-4</v>
      </c>
      <c r="AF9" s="175"/>
      <c r="AG9" s="175"/>
      <c r="AH9" s="175">
        <f>AH5-AH7</f>
        <v>-3</v>
      </c>
      <c r="AI9" s="175"/>
      <c r="AJ9" s="175"/>
      <c r="AK9" s="175">
        <f>AK5-AK7</f>
        <v>-10</v>
      </c>
      <c r="AL9" s="175"/>
      <c r="AM9" s="175"/>
      <c r="AN9" s="175">
        <f>AN5-AN7</f>
        <v>-13</v>
      </c>
      <c r="AO9" s="175"/>
      <c r="AP9" s="175"/>
      <c r="AQ9" s="175">
        <f>AQ5-AQ7</f>
        <v>-12</v>
      </c>
      <c r="AR9" s="175"/>
      <c r="AS9" s="175"/>
      <c r="AT9" s="175">
        <f>AT5-AT7</f>
        <v>-4</v>
      </c>
      <c r="AU9" s="175"/>
      <c r="AV9" s="175"/>
      <c r="AW9" s="175">
        <f>AW5-AW7</f>
        <v>-5</v>
      </c>
      <c r="AX9" s="175"/>
      <c r="AY9" s="175"/>
      <c r="AZ9" s="175">
        <f>AZ5-AZ7</f>
        <v>-9</v>
      </c>
      <c r="BA9" s="175"/>
      <c r="BB9" s="175"/>
      <c r="BC9" s="175">
        <f>BC5-BC7</f>
        <v>-10</v>
      </c>
      <c r="BD9" s="175"/>
      <c r="BE9" s="175"/>
      <c r="BF9" s="175">
        <f>BF5-BF7</f>
        <v>-14</v>
      </c>
      <c r="BG9" s="175"/>
      <c r="BH9" s="175"/>
      <c r="BI9" s="175">
        <f>BI5-BI7</f>
        <v>-11</v>
      </c>
      <c r="BJ9" s="175"/>
      <c r="BK9" s="175"/>
      <c r="BL9" s="175">
        <f>BL5-BL7</f>
        <v>-25</v>
      </c>
      <c r="BM9" s="175"/>
      <c r="BN9" s="175"/>
      <c r="BO9" s="175">
        <f>BO5-BO7</f>
        <v>4</v>
      </c>
      <c r="BP9" s="175"/>
      <c r="BQ9" s="175"/>
      <c r="BR9" s="175">
        <f>BR5-BR7</f>
        <v>1</v>
      </c>
      <c r="BS9" s="175"/>
      <c r="BT9" s="175"/>
      <c r="BU9" s="175">
        <f>BU5-BU7</f>
        <v>-8</v>
      </c>
      <c r="BV9" s="175"/>
      <c r="BW9" s="175"/>
      <c r="BX9" s="175">
        <f>BX5-BX7</f>
        <v>-7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52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53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54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55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64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40" t="s">
        <v>103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1856</v>
      </c>
      <c r="T14" s="150"/>
      <c r="U14" s="151"/>
      <c r="V14" s="149">
        <v>1886</v>
      </c>
      <c r="W14" s="150"/>
      <c r="X14" s="151"/>
      <c r="Y14" s="149">
        <v>1914</v>
      </c>
      <c r="Z14" s="150"/>
      <c r="AA14" s="151"/>
      <c r="AB14" s="149">
        <f>V14+Y14</f>
        <v>3800</v>
      </c>
      <c r="AC14" s="150"/>
      <c r="AD14" s="151"/>
      <c r="AE14" s="149">
        <v>532</v>
      </c>
      <c r="AF14" s="150"/>
      <c r="AG14" s="151"/>
      <c r="AH14" s="149">
        <v>566</v>
      </c>
      <c r="AI14" s="150"/>
      <c r="AJ14" s="151"/>
      <c r="AK14" s="149">
        <v>603</v>
      </c>
      <c r="AL14" s="150"/>
      <c r="AM14" s="151"/>
      <c r="AN14" s="149">
        <f>AH14+AK14</f>
        <v>1169</v>
      </c>
      <c r="AO14" s="150"/>
      <c r="AP14" s="151"/>
      <c r="AQ14" s="149">
        <v>694</v>
      </c>
      <c r="AR14" s="150"/>
      <c r="AS14" s="151"/>
      <c r="AT14" s="149">
        <v>774</v>
      </c>
      <c r="AU14" s="150"/>
      <c r="AV14" s="151"/>
      <c r="AW14" s="149">
        <v>825</v>
      </c>
      <c r="AX14" s="150"/>
      <c r="AY14" s="151"/>
      <c r="AZ14" s="149">
        <f>AT14+AW14</f>
        <v>1599</v>
      </c>
      <c r="BA14" s="150"/>
      <c r="BB14" s="151"/>
      <c r="BC14" s="149">
        <v>1630</v>
      </c>
      <c r="BD14" s="150"/>
      <c r="BE14" s="151"/>
      <c r="BF14" s="149">
        <v>1747</v>
      </c>
      <c r="BG14" s="150"/>
      <c r="BH14" s="151"/>
      <c r="BI14" s="149">
        <v>1840</v>
      </c>
      <c r="BJ14" s="150"/>
      <c r="BK14" s="151"/>
      <c r="BL14" s="149">
        <f>BF14+BI14</f>
        <v>3587</v>
      </c>
      <c r="BM14" s="150"/>
      <c r="BN14" s="151"/>
      <c r="BO14" s="177">
        <v>541</v>
      </c>
      <c r="BP14" s="165"/>
      <c r="BQ14" s="166"/>
      <c r="BR14" s="164">
        <v>468</v>
      </c>
      <c r="BS14" s="165"/>
      <c r="BT14" s="166"/>
      <c r="BU14" s="164">
        <v>496</v>
      </c>
      <c r="BV14" s="165"/>
      <c r="BW14" s="166"/>
      <c r="BX14" s="164">
        <f>BR14+BU14</f>
        <v>964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令和元年12月末現在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70</v>
      </c>
      <c r="C16" s="110"/>
      <c r="D16" s="111"/>
      <c r="E16" s="109">
        <v>195</v>
      </c>
      <c r="F16" s="110"/>
      <c r="G16" s="111"/>
      <c r="H16" s="109">
        <f>B16+E16</f>
        <v>265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'11月 '!S14</f>
        <v>1855</v>
      </c>
      <c r="T16" s="84"/>
      <c r="U16" s="84"/>
      <c r="V16" s="84">
        <f>'11月 '!V14</f>
        <v>1880</v>
      </c>
      <c r="W16" s="84"/>
      <c r="X16" s="84"/>
      <c r="Y16" s="84">
        <f>'11月 '!Y14</f>
        <v>1914</v>
      </c>
      <c r="Z16" s="84"/>
      <c r="AA16" s="84"/>
      <c r="AB16" s="84">
        <f>'11月 '!AB14</f>
        <v>3794</v>
      </c>
      <c r="AC16" s="84"/>
      <c r="AD16" s="84"/>
      <c r="AE16" s="84">
        <f>'11月 '!AE14</f>
        <v>532</v>
      </c>
      <c r="AF16" s="84"/>
      <c r="AG16" s="84"/>
      <c r="AH16" s="84">
        <f>'11月 '!AH14</f>
        <v>567</v>
      </c>
      <c r="AI16" s="84"/>
      <c r="AJ16" s="84"/>
      <c r="AK16" s="84">
        <f>'11月 '!AK14</f>
        <v>603</v>
      </c>
      <c r="AL16" s="84"/>
      <c r="AM16" s="84"/>
      <c r="AN16" s="84">
        <f>'11月 '!AN14</f>
        <v>1170</v>
      </c>
      <c r="AO16" s="84"/>
      <c r="AP16" s="84"/>
      <c r="AQ16" s="84">
        <f>'11月 '!AQ14</f>
        <v>699</v>
      </c>
      <c r="AR16" s="84"/>
      <c r="AS16" s="84"/>
      <c r="AT16" s="84">
        <f>'11月 '!AT14</f>
        <v>781</v>
      </c>
      <c r="AU16" s="84"/>
      <c r="AV16" s="84"/>
      <c r="AW16" s="84">
        <f>'11月 '!AW14</f>
        <v>828</v>
      </c>
      <c r="AX16" s="84"/>
      <c r="AY16" s="84"/>
      <c r="AZ16" s="84">
        <f>'11月 '!AZ14</f>
        <v>1609</v>
      </c>
      <c r="BA16" s="84"/>
      <c r="BB16" s="84"/>
      <c r="BC16" s="84">
        <f>'11月 '!BC14</f>
        <v>1629</v>
      </c>
      <c r="BD16" s="84"/>
      <c r="BE16" s="84"/>
      <c r="BF16" s="84">
        <f>'11月 '!BF14</f>
        <v>1748</v>
      </c>
      <c r="BG16" s="84"/>
      <c r="BH16" s="84"/>
      <c r="BI16" s="84">
        <f>'11月 '!BI14</f>
        <v>1845</v>
      </c>
      <c r="BJ16" s="84"/>
      <c r="BK16" s="84"/>
      <c r="BL16" s="84">
        <f>'11月 '!BL14</f>
        <v>3593</v>
      </c>
      <c r="BM16" s="84"/>
      <c r="BN16" s="84"/>
      <c r="BO16" s="84">
        <f>'11月 '!BO14</f>
        <v>543</v>
      </c>
      <c r="BP16" s="84"/>
      <c r="BQ16" s="84"/>
      <c r="BR16" s="84">
        <f>'11月 '!BR14</f>
        <v>469</v>
      </c>
      <c r="BS16" s="84"/>
      <c r="BT16" s="84"/>
      <c r="BU16" s="84">
        <f>'11月 '!BU14</f>
        <v>499</v>
      </c>
      <c r="BV16" s="84"/>
      <c r="BW16" s="84"/>
      <c r="BX16" s="84">
        <f>'11月 '!BX14</f>
        <v>968</v>
      </c>
      <c r="BY16" s="84"/>
      <c r="BZ16" s="84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令和元年11月末現在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1</v>
      </c>
      <c r="T18" s="84"/>
      <c r="U18" s="84"/>
      <c r="V18" s="84">
        <f t="shared" ref="V18" si="3">V14-V16</f>
        <v>6</v>
      </c>
      <c r="W18" s="84"/>
      <c r="X18" s="84"/>
      <c r="Y18" s="84">
        <f t="shared" ref="Y18" si="4">Y14-Y16</f>
        <v>0</v>
      </c>
      <c r="Z18" s="84"/>
      <c r="AA18" s="84"/>
      <c r="AB18" s="84">
        <f t="shared" ref="AB18" si="5">AB14-AB16</f>
        <v>6</v>
      </c>
      <c r="AC18" s="84"/>
      <c r="AD18" s="84"/>
      <c r="AE18" s="84">
        <f t="shared" ref="AE18" si="6">AE14-AE16</f>
        <v>0</v>
      </c>
      <c r="AF18" s="84"/>
      <c r="AG18" s="84"/>
      <c r="AH18" s="84">
        <f t="shared" ref="AH18" si="7">AH14-AH16</f>
        <v>-1</v>
      </c>
      <c r="AI18" s="84"/>
      <c r="AJ18" s="84"/>
      <c r="AK18" s="84">
        <f t="shared" ref="AK18" si="8">AK14-AK16</f>
        <v>0</v>
      </c>
      <c r="AL18" s="84"/>
      <c r="AM18" s="84"/>
      <c r="AN18" s="84">
        <f t="shared" ref="AN18" si="9">AN14-AN16</f>
        <v>-1</v>
      </c>
      <c r="AO18" s="84"/>
      <c r="AP18" s="84"/>
      <c r="AQ18" s="84">
        <f t="shared" ref="AQ18" si="10">AQ14-AQ16</f>
        <v>-5</v>
      </c>
      <c r="AR18" s="84"/>
      <c r="AS18" s="84"/>
      <c r="AT18" s="84">
        <f t="shared" ref="AT18" si="11">AT14-AT16</f>
        <v>-7</v>
      </c>
      <c r="AU18" s="84"/>
      <c r="AV18" s="84"/>
      <c r="AW18" s="84">
        <f t="shared" ref="AW18" si="12">AW14-AW16</f>
        <v>-3</v>
      </c>
      <c r="AX18" s="84"/>
      <c r="AY18" s="84"/>
      <c r="AZ18" s="84">
        <f t="shared" ref="AZ18" si="13">AZ14-AZ16</f>
        <v>-10</v>
      </c>
      <c r="BA18" s="84"/>
      <c r="BB18" s="84"/>
      <c r="BC18" s="84">
        <f t="shared" ref="BC18" si="14">BC14-BC16</f>
        <v>1</v>
      </c>
      <c r="BD18" s="84"/>
      <c r="BE18" s="84"/>
      <c r="BF18" s="84">
        <f t="shared" ref="BF18" si="15">BF14-BF16</f>
        <v>-1</v>
      </c>
      <c r="BG18" s="84"/>
      <c r="BH18" s="84"/>
      <c r="BI18" s="84">
        <f t="shared" ref="BI18" si="16">BI14-BI16</f>
        <v>-5</v>
      </c>
      <c r="BJ18" s="84"/>
      <c r="BK18" s="84"/>
      <c r="BL18" s="84">
        <f t="shared" ref="BL18" si="17">BL14-BL16</f>
        <v>-6</v>
      </c>
      <c r="BM18" s="84"/>
      <c r="BN18" s="84"/>
      <c r="BO18" s="176">
        <f>BO14-BO16</f>
        <v>-2</v>
      </c>
      <c r="BP18" s="175"/>
      <c r="BQ18" s="175"/>
      <c r="BR18" s="175">
        <f>BR14-BR16</f>
        <v>-1</v>
      </c>
      <c r="BS18" s="175"/>
      <c r="BT18" s="175"/>
      <c r="BU18" s="175">
        <f>BU14-BU16</f>
        <v>-3</v>
      </c>
      <c r="BV18" s="175"/>
      <c r="BW18" s="175"/>
      <c r="BX18" s="175">
        <f>BX14-BX16</f>
        <v>-4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34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35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36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37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62"/>
      <c r="BI21" s="62"/>
      <c r="BJ21" s="62"/>
      <c r="BK21" s="62"/>
      <c r="BL21" s="62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62"/>
      <c r="BI22" s="62"/>
      <c r="BJ22" s="62"/>
      <c r="BK22" s="62"/>
      <c r="BL22" s="62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1561</v>
      </c>
      <c r="M23" s="128"/>
      <c r="N23" s="128"/>
      <c r="O23" s="128"/>
      <c r="P23" s="128">
        <v>1551</v>
      </c>
      <c r="Q23" s="128"/>
      <c r="R23" s="128"/>
      <c r="S23" s="128"/>
      <c r="T23" s="128">
        <f>L23+P23</f>
        <v>3112</v>
      </c>
      <c r="U23" s="128"/>
      <c r="V23" s="128"/>
      <c r="W23" s="128"/>
      <c r="X23" s="128">
        <v>8801</v>
      </c>
      <c r="Y23" s="128"/>
      <c r="Z23" s="128"/>
      <c r="AA23" s="128"/>
      <c r="AB23" s="128">
        <v>8140</v>
      </c>
      <c r="AC23" s="128"/>
      <c r="AD23" s="128"/>
      <c r="AE23" s="128"/>
      <c r="AF23" s="128">
        <f>X23+AB23</f>
        <v>16941</v>
      </c>
      <c r="AG23" s="128"/>
      <c r="AH23" s="128"/>
      <c r="AI23" s="128"/>
      <c r="AJ23" s="128">
        <v>5322</v>
      </c>
      <c r="AK23" s="128"/>
      <c r="AL23" s="128"/>
      <c r="AM23" s="128"/>
      <c r="AN23" s="128">
        <v>7611</v>
      </c>
      <c r="AO23" s="128"/>
      <c r="AP23" s="128"/>
      <c r="AQ23" s="128"/>
      <c r="AR23" s="128">
        <f>AJ23+AN23</f>
        <v>12933</v>
      </c>
      <c r="AS23" s="128"/>
      <c r="AT23" s="128"/>
      <c r="AU23" s="128"/>
      <c r="AV23" s="128">
        <f>SUM(L23,X23,AJ23)</f>
        <v>15684</v>
      </c>
      <c r="AW23" s="128"/>
      <c r="AX23" s="128"/>
      <c r="AY23" s="128"/>
      <c r="AZ23" s="128">
        <f>SUM(P23,AB23,AN23)</f>
        <v>17302</v>
      </c>
      <c r="BA23" s="128"/>
      <c r="BB23" s="128"/>
      <c r="BC23" s="128"/>
      <c r="BD23" s="84">
        <f>AV23+AZ23</f>
        <v>32986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2321</v>
      </c>
      <c r="BP24" s="175"/>
      <c r="BQ24" s="175"/>
      <c r="BR24" s="175">
        <v>2483</v>
      </c>
      <c r="BS24" s="175"/>
      <c r="BT24" s="175"/>
      <c r="BU24" s="175">
        <v>2673</v>
      </c>
      <c r="BV24" s="175"/>
      <c r="BW24" s="175"/>
      <c r="BX24" s="175">
        <f>BR24+BU24</f>
        <v>5156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30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4.7323106772570178E-2</v>
      </c>
      <c r="M25" s="127"/>
      <c r="N25" s="127"/>
      <c r="O25" s="127"/>
      <c r="P25" s="127">
        <f>P23/BD23</f>
        <v>4.7019947856666466E-2</v>
      </c>
      <c r="Q25" s="127"/>
      <c r="R25" s="127"/>
      <c r="S25" s="127"/>
      <c r="T25" s="127">
        <f>T23/BD23</f>
        <v>9.4343054629236645E-2</v>
      </c>
      <c r="U25" s="127"/>
      <c r="V25" s="127"/>
      <c r="W25" s="127"/>
      <c r="X25" s="127">
        <f>X23/BD23</f>
        <v>0.26681016188686107</v>
      </c>
      <c r="Y25" s="127"/>
      <c r="Z25" s="127"/>
      <c r="AA25" s="127"/>
      <c r="AB25" s="127">
        <f>AB23/BD23</f>
        <v>0.24677135754562543</v>
      </c>
      <c r="AC25" s="127"/>
      <c r="AD25" s="127"/>
      <c r="AE25" s="127"/>
      <c r="AF25" s="127">
        <f>AF23/BD23</f>
        <v>0.51358151943248653</v>
      </c>
      <c r="AG25" s="127"/>
      <c r="AH25" s="127"/>
      <c r="AI25" s="127"/>
      <c r="AJ25" s="127">
        <f>AJ23/BD23</f>
        <v>0.16134117504395803</v>
      </c>
      <c r="AK25" s="127"/>
      <c r="AL25" s="127"/>
      <c r="AM25" s="127"/>
      <c r="AN25" s="127">
        <f>AN23/BD23</f>
        <v>0.23073425089431882</v>
      </c>
      <c r="AO25" s="127"/>
      <c r="AP25" s="127"/>
      <c r="AQ25" s="127"/>
      <c r="AR25" s="127">
        <f>AR23/BD23</f>
        <v>0.39207542593827682</v>
      </c>
      <c r="AS25" s="127"/>
      <c r="AT25" s="127"/>
      <c r="AU25" s="127"/>
      <c r="AV25" s="127">
        <f>AV23/BD23</f>
        <v>0.47547444370338932</v>
      </c>
      <c r="AW25" s="127"/>
      <c r="AX25" s="127"/>
      <c r="AY25" s="127"/>
      <c r="AZ25" s="127">
        <f>AZ23/BD23</f>
        <v>0.52452555629661068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'11月 '!BO24</f>
        <v>2315</v>
      </c>
      <c r="BP26" s="165"/>
      <c r="BQ26" s="166"/>
      <c r="BR26" s="164">
        <f>'11月 '!BR24</f>
        <v>2481</v>
      </c>
      <c r="BS26" s="165"/>
      <c r="BT26" s="166"/>
      <c r="BU26" s="164">
        <f>'11月 '!BU24</f>
        <v>2678</v>
      </c>
      <c r="BV26" s="165"/>
      <c r="BW26" s="166"/>
      <c r="BX26" s="164">
        <f>'11月 '!BX24</f>
        <v>5159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6</v>
      </c>
      <c r="BP28" s="175"/>
      <c r="BQ28" s="175"/>
      <c r="BR28" s="175">
        <f>BR24-BR26</f>
        <v>2</v>
      </c>
      <c r="BS28" s="175"/>
      <c r="BT28" s="175"/>
      <c r="BU28" s="175">
        <f>BU24-BU26</f>
        <v>-5</v>
      </c>
      <c r="BV28" s="175"/>
      <c r="BW28" s="175"/>
      <c r="BX28" s="175">
        <f>BX24-BX26</f>
        <v>-3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39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42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107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38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40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41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105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13</v>
      </c>
      <c r="M32" s="84"/>
      <c r="N32" s="84"/>
      <c r="O32" s="84"/>
      <c r="P32" s="84">
        <v>6</v>
      </c>
      <c r="Q32" s="84"/>
      <c r="R32" s="84"/>
      <c r="S32" s="84"/>
      <c r="T32" s="84">
        <f>L32+P32</f>
        <v>19</v>
      </c>
      <c r="U32" s="84"/>
      <c r="V32" s="84"/>
      <c r="W32" s="84"/>
      <c r="X32" s="84">
        <v>13</v>
      </c>
      <c r="Y32" s="84"/>
      <c r="Z32" s="84"/>
      <c r="AA32" s="84"/>
      <c r="AB32" s="84">
        <v>13</v>
      </c>
      <c r="AC32" s="84"/>
      <c r="AD32" s="84"/>
      <c r="AE32" s="84"/>
      <c r="AF32" s="84">
        <f>X32+AB32</f>
        <v>26</v>
      </c>
      <c r="AG32" s="84"/>
      <c r="AH32" s="84"/>
      <c r="AI32" s="84"/>
      <c r="AJ32" s="84">
        <v>8</v>
      </c>
      <c r="AK32" s="84"/>
      <c r="AL32" s="84"/>
      <c r="AM32" s="84"/>
      <c r="AN32" s="84">
        <v>1</v>
      </c>
      <c r="AO32" s="84"/>
      <c r="AP32" s="84"/>
      <c r="AQ32" s="84"/>
      <c r="AR32" s="84">
        <f>AJ32+AN32</f>
        <v>9</v>
      </c>
      <c r="AS32" s="84"/>
      <c r="AT32" s="84"/>
      <c r="AU32" s="84"/>
      <c r="AV32" s="84">
        <f>L32+X32+AJ32</f>
        <v>34</v>
      </c>
      <c r="AW32" s="84"/>
      <c r="AX32" s="84"/>
      <c r="AY32" s="84"/>
      <c r="AZ32" s="84">
        <f>P32+AB32+AN32</f>
        <v>20</v>
      </c>
      <c r="BA32" s="84"/>
      <c r="BB32" s="84"/>
      <c r="BC32" s="84"/>
      <c r="BD32" s="84">
        <f>T32+AF32+AR32</f>
        <v>54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45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106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'11月 '!L35+L32</f>
        <v>213</v>
      </c>
      <c r="M35" s="84"/>
      <c r="N35" s="84"/>
      <c r="O35" s="84"/>
      <c r="P35" s="84">
        <f>'11月 '!P35+P32</f>
        <v>157</v>
      </c>
      <c r="Q35" s="84"/>
      <c r="R35" s="84"/>
      <c r="S35" s="84"/>
      <c r="T35" s="84">
        <f>'11月 '!T35+T32</f>
        <v>370</v>
      </c>
      <c r="U35" s="84"/>
      <c r="V35" s="84"/>
      <c r="W35" s="84"/>
      <c r="X35" s="84">
        <f>'11月 '!X35+X32</f>
        <v>201</v>
      </c>
      <c r="Y35" s="84"/>
      <c r="Z35" s="84"/>
      <c r="AA35" s="84"/>
      <c r="AB35" s="84">
        <f>'11月 '!AB35+AB32</f>
        <v>160</v>
      </c>
      <c r="AC35" s="84"/>
      <c r="AD35" s="84"/>
      <c r="AE35" s="84"/>
      <c r="AF35" s="84">
        <f>'11月 '!AF35+AF32</f>
        <v>361</v>
      </c>
      <c r="AG35" s="84"/>
      <c r="AH35" s="84"/>
      <c r="AI35" s="84"/>
      <c r="AJ35" s="84">
        <f>'11月 '!AJ35+AJ32</f>
        <v>66</v>
      </c>
      <c r="AK35" s="84"/>
      <c r="AL35" s="84"/>
      <c r="AM35" s="84"/>
      <c r="AN35" s="84">
        <f>'11月 '!AN35+AN32</f>
        <v>49</v>
      </c>
      <c r="AO35" s="84"/>
      <c r="AP35" s="84"/>
      <c r="AQ35" s="84"/>
      <c r="AR35" s="84">
        <f>'11月 '!AR35+AR32</f>
        <v>115</v>
      </c>
      <c r="AS35" s="84"/>
      <c r="AT35" s="84"/>
      <c r="AU35" s="84"/>
      <c r="AV35" s="84">
        <f>'11月 '!AV35+AV32</f>
        <v>480</v>
      </c>
      <c r="AW35" s="84"/>
      <c r="AX35" s="84"/>
      <c r="AY35" s="84"/>
      <c r="AZ35" s="84">
        <f>'11月 '!AZ35+AZ32</f>
        <v>366</v>
      </c>
      <c r="BA35" s="84"/>
      <c r="BB35" s="84"/>
      <c r="BC35" s="84"/>
      <c r="BD35" s="84">
        <f>'11月 '!BD35+BD32</f>
        <v>846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47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48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43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46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40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41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12月１日～12月31日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14</v>
      </c>
      <c r="M40" s="84"/>
      <c r="N40" s="84"/>
      <c r="O40" s="84"/>
      <c r="P40" s="84">
        <v>15</v>
      </c>
      <c r="Q40" s="84"/>
      <c r="R40" s="84"/>
      <c r="S40" s="84"/>
      <c r="T40" s="84">
        <f>L40+P40</f>
        <v>29</v>
      </c>
      <c r="U40" s="84"/>
      <c r="V40" s="84"/>
      <c r="W40" s="84"/>
      <c r="X40" s="84">
        <v>11</v>
      </c>
      <c r="Y40" s="84"/>
      <c r="Z40" s="84"/>
      <c r="AA40" s="84"/>
      <c r="AB40" s="84">
        <v>18</v>
      </c>
      <c r="AC40" s="84"/>
      <c r="AD40" s="84"/>
      <c r="AE40" s="84"/>
      <c r="AF40" s="84">
        <f>X40+AB40</f>
        <v>29</v>
      </c>
      <c r="AG40" s="84"/>
      <c r="AH40" s="84"/>
      <c r="AI40" s="84"/>
      <c r="AJ40" s="84">
        <v>32</v>
      </c>
      <c r="AK40" s="84"/>
      <c r="AL40" s="84"/>
      <c r="AM40" s="84"/>
      <c r="AN40" s="84">
        <v>29</v>
      </c>
      <c r="AO40" s="84"/>
      <c r="AP40" s="84"/>
      <c r="AQ40" s="84"/>
      <c r="AR40" s="84">
        <f>SUM(AJ40:AQ41)</f>
        <v>61</v>
      </c>
      <c r="AS40" s="84"/>
      <c r="AT40" s="84"/>
      <c r="AU40" s="84"/>
      <c r="AV40" s="84">
        <f>L40+X40+AJ40</f>
        <v>57</v>
      </c>
      <c r="AW40" s="84"/>
      <c r="AX40" s="84"/>
      <c r="AY40" s="84"/>
      <c r="AZ40" s="84">
        <f>P40+AB40+AN40</f>
        <v>62</v>
      </c>
      <c r="BA40" s="84"/>
      <c r="BB40" s="84"/>
      <c r="BC40" s="84"/>
      <c r="BD40" s="84">
        <f>T40+AF40+AR40</f>
        <v>119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-23</v>
      </c>
      <c r="BP40" s="175"/>
      <c r="BQ40" s="175"/>
      <c r="BR40" s="175"/>
      <c r="BS40" s="175">
        <f>P9</f>
        <v>-42</v>
      </c>
      <c r="BT40" s="175"/>
      <c r="BU40" s="175"/>
      <c r="BV40" s="175"/>
      <c r="BW40" s="175">
        <f>S9</f>
        <v>-65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45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61"/>
      <c r="B43" s="97" t="str">
        <f>B35</f>
        <v>平成31年４月～令和元年12月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'[1]11月 '!L43+L40</f>
        <v>188</v>
      </c>
      <c r="M43" s="84"/>
      <c r="N43" s="84"/>
      <c r="O43" s="84"/>
      <c r="P43" s="84">
        <f>'[1]11月 '!P43+P40</f>
        <v>196</v>
      </c>
      <c r="Q43" s="84"/>
      <c r="R43" s="84"/>
      <c r="S43" s="84"/>
      <c r="T43" s="84">
        <f>'[1]11月 '!T43+T40</f>
        <v>384</v>
      </c>
      <c r="U43" s="84"/>
      <c r="V43" s="84"/>
      <c r="W43" s="84"/>
      <c r="X43" s="84">
        <f>'[1]11月 '!X43+X40</f>
        <v>225</v>
      </c>
      <c r="Y43" s="84"/>
      <c r="Z43" s="84"/>
      <c r="AA43" s="84"/>
      <c r="AB43" s="84">
        <f>'[1]11月 '!AB43+AB40</f>
        <v>217</v>
      </c>
      <c r="AC43" s="84"/>
      <c r="AD43" s="84"/>
      <c r="AE43" s="84"/>
      <c r="AF43" s="84">
        <f>'[1]11月 '!AF43+AF40</f>
        <v>442</v>
      </c>
      <c r="AG43" s="84"/>
      <c r="AH43" s="84"/>
      <c r="AI43" s="84"/>
      <c r="AJ43" s="84">
        <f>'[1]11月 '!AJ43+AJ40</f>
        <v>250</v>
      </c>
      <c r="AK43" s="84"/>
      <c r="AL43" s="84"/>
      <c r="AM43" s="84"/>
      <c r="AN43" s="84">
        <f>'[1]11月 '!AN43+AN40</f>
        <v>221</v>
      </c>
      <c r="AO43" s="84"/>
      <c r="AP43" s="84"/>
      <c r="AQ43" s="84"/>
      <c r="AR43" s="84">
        <f>'[1]11月 '!AR43+AR40</f>
        <v>471</v>
      </c>
      <c r="AS43" s="84"/>
      <c r="AT43" s="84"/>
      <c r="AU43" s="84"/>
      <c r="AV43" s="84">
        <f>'[1]11月 '!AV43+AV40</f>
        <v>663</v>
      </c>
      <c r="AW43" s="84"/>
      <c r="AX43" s="84"/>
      <c r="AY43" s="84"/>
      <c r="AZ43" s="84">
        <f>'[1]11月 '!AZ43+AZ40</f>
        <v>634</v>
      </c>
      <c r="BA43" s="84"/>
      <c r="BB43" s="84"/>
      <c r="BC43" s="84"/>
      <c r="BD43" s="84">
        <f>'[1]11月 '!BD43+BD40</f>
        <v>1297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'[1]11月 '!BO43+BO40</f>
        <v>-183</v>
      </c>
      <c r="BP43" s="175"/>
      <c r="BQ43" s="175"/>
      <c r="BR43" s="175"/>
      <c r="BS43" s="175">
        <f>'11月 '!BS43+BS40</f>
        <v>-268</v>
      </c>
      <c r="BT43" s="175"/>
      <c r="BU43" s="175"/>
      <c r="BV43" s="175"/>
      <c r="BW43" s="175">
        <f>SUM(BO43:BV43)</f>
        <v>-451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108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4668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８月</vt:lpstr>
      <vt:lpstr>9月</vt:lpstr>
      <vt:lpstr>10月</vt:lpstr>
      <vt:lpstr>11月 </vt:lpstr>
      <vt:lpstr>12月 </vt:lpstr>
      <vt:lpstr>1月</vt:lpstr>
      <vt:lpstr>2月</vt:lpstr>
      <vt:lpstr>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藤原　茅里</cp:lastModifiedBy>
  <cp:revision>445</cp:revision>
  <cp:lastPrinted>2020-03-05T05:22:16Z</cp:lastPrinted>
  <dcterms:created xsi:type="dcterms:W3CDTF">2008-12-04T11:01:34Z</dcterms:created>
  <dcterms:modified xsi:type="dcterms:W3CDTF">2020-04-21T11:41:47Z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